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C:\Users\td003\OneDrive - THINKDIGITAL(1)\UPGRADE\#podcast\"/>
    </mc:Choice>
  </mc:AlternateContent>
  <bookViews>
    <workbookView xWindow="-108" yWindow="-108" windowWidth="23256" windowHeight="12720" activeTab="2"/>
  </bookViews>
  <sheets>
    <sheet name="formats &amp; metrics" sheetId="7" r:id="rId1"/>
    <sheet name="RC formats" sheetId="9" r:id="rId2"/>
    <sheet name="Podcast Network RC prices" sheetId="5" r:id="rId3"/>
  </sheets>
  <definedNames>
    <definedName name="_xlnm._FilterDatabase" localSheetId="2" hidden="1">'Podcast Network RC prices'!$B$9:$L$39</definedName>
    <definedName name="_xlnm._FilterDatabase" localSheetId="1" hidden="1">'RC formats'!$B$9:$L$30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 i="5" l="1"/>
  <c r="M33" i="5"/>
  <c r="N32" i="5"/>
  <c r="G33" i="9" l="1"/>
  <c r="H46" i="5"/>
  <c r="F46" i="5"/>
  <c r="I33" i="5"/>
  <c r="L33" i="5" s="1"/>
  <c r="P33" i="5" s="1"/>
  <c r="K33" i="5"/>
  <c r="O33" i="5" s="1"/>
  <c r="G33" i="5"/>
  <c r="H46" i="9" l="1"/>
  <c r="F46" i="9"/>
  <c r="G44" i="9"/>
  <c r="G43" i="9"/>
  <c r="G42" i="9"/>
  <c r="G41" i="9"/>
  <c r="G40" i="9"/>
  <c r="G39" i="9"/>
  <c r="G38" i="9"/>
  <c r="G37" i="9"/>
  <c r="G36" i="9"/>
  <c r="G35" i="9"/>
  <c r="G34" i="9"/>
  <c r="G32" i="9"/>
  <c r="G31" i="9"/>
  <c r="G30" i="9"/>
  <c r="G29" i="9"/>
  <c r="G28" i="9"/>
  <c r="G27" i="9"/>
  <c r="G26" i="9"/>
  <c r="G25" i="9"/>
  <c r="P24" i="9"/>
  <c r="G24" i="9"/>
  <c r="G23" i="9"/>
  <c r="G22" i="9"/>
  <c r="G21" i="9"/>
  <c r="G11" i="9"/>
  <c r="G19" i="9"/>
  <c r="G18" i="9"/>
  <c r="G17" i="9"/>
  <c r="G16" i="9"/>
  <c r="G15" i="9"/>
  <c r="G14" i="9"/>
  <c r="G13" i="9"/>
  <c r="G12" i="9"/>
  <c r="G20" i="9"/>
  <c r="G10" i="9"/>
  <c r="G46" i="9" l="1"/>
  <c r="K30" i="5"/>
  <c r="I30" i="5"/>
  <c r="M30" i="5" s="1"/>
  <c r="O30" i="5"/>
  <c r="G30" i="5"/>
  <c r="G38" i="5"/>
  <c r="K38" i="5"/>
  <c r="O38" i="5" s="1"/>
  <c r="I38" i="5"/>
  <c r="M38" i="5" s="1"/>
  <c r="L38" i="5" l="1"/>
  <c r="P38" i="5" s="1"/>
  <c r="L30" i="5"/>
  <c r="P30" i="5" s="1"/>
  <c r="K41" i="5"/>
  <c r="O41" i="5" s="1"/>
  <c r="I41" i="5"/>
  <c r="M41" i="5" s="1"/>
  <c r="G41" i="5"/>
  <c r="L41" i="5" l="1"/>
  <c r="P41" i="5" s="1"/>
  <c r="I20" i="5"/>
  <c r="M20" i="5" s="1"/>
  <c r="K20" i="5"/>
  <c r="O20" i="5" s="1"/>
  <c r="G20" i="5"/>
  <c r="L20" i="5" l="1"/>
  <c r="P20" i="5" s="1"/>
  <c r="K26" i="5"/>
  <c r="O26" i="5" s="1"/>
  <c r="I26" i="5"/>
  <c r="M26" i="5" s="1"/>
  <c r="G26" i="5"/>
  <c r="L26" i="5" l="1"/>
  <c r="P26" i="5" s="1"/>
  <c r="G14" i="5"/>
  <c r="G44" i="5" l="1"/>
  <c r="G43" i="5"/>
  <c r="G42" i="5"/>
  <c r="G40" i="5"/>
  <c r="G39" i="5"/>
  <c r="G37" i="5"/>
  <c r="G36" i="5"/>
  <c r="G35" i="5"/>
  <c r="G34" i="5"/>
  <c r="G32" i="5"/>
  <c r="G31" i="5"/>
  <c r="G29" i="5"/>
  <c r="G28" i="5"/>
  <c r="G27" i="5"/>
  <c r="G25" i="5"/>
  <c r="G24" i="5"/>
  <c r="G23" i="5"/>
  <c r="G22" i="5"/>
  <c r="G21" i="5"/>
  <c r="G11" i="5"/>
  <c r="G19" i="5"/>
  <c r="G18" i="5"/>
  <c r="G17" i="5"/>
  <c r="G16" i="5"/>
  <c r="G15" i="5"/>
  <c r="G13" i="5"/>
  <c r="G12" i="5"/>
  <c r="G10" i="5"/>
  <c r="G46" i="5" l="1"/>
  <c r="K45" i="5"/>
  <c r="O45" i="5" s="1"/>
  <c r="I45" i="5"/>
  <c r="M45" i="5" s="1"/>
  <c r="I43" i="5"/>
  <c r="L45" i="5" l="1"/>
  <c r="P45" i="5" s="1"/>
  <c r="I34" i="5"/>
  <c r="L34" i="5" s="1"/>
  <c r="P34" i="5" s="1"/>
  <c r="K34" i="5"/>
  <c r="O34" i="5" s="1"/>
  <c r="M34" i="5" l="1"/>
  <c r="K43" i="5"/>
  <c r="O43" i="5" s="1"/>
  <c r="L43" i="5"/>
  <c r="P43" i="5" s="1"/>
  <c r="M43" i="5"/>
  <c r="I23" i="5" l="1"/>
  <c r="L23" i="5" s="1"/>
  <c r="P23" i="5" s="1"/>
  <c r="K23" i="5"/>
  <c r="O23" i="5" s="1"/>
  <c r="M23" i="5" l="1"/>
  <c r="M29" i="5"/>
  <c r="P29" i="5" s="1"/>
  <c r="I29" i="5"/>
  <c r="L29" i="5" s="1"/>
  <c r="I17" i="5"/>
  <c r="M17" i="5" s="1"/>
  <c r="K17" i="5"/>
  <c r="O17" i="5" s="1"/>
  <c r="L17" i="5" l="1"/>
  <c r="P17" i="5" s="1"/>
  <c r="I25" i="5"/>
  <c r="L25" i="5" s="1"/>
  <c r="K25" i="5"/>
  <c r="K31" i="5" l="1"/>
  <c r="I31" i="5"/>
  <c r="I10" i="5"/>
  <c r="M31" i="5" l="1"/>
  <c r="L31" i="5"/>
  <c r="I27" i="5"/>
  <c r="M27" i="5" s="1"/>
  <c r="M25" i="5"/>
  <c r="P25" i="5"/>
  <c r="L27" i="5" l="1"/>
  <c r="P27" i="5" s="1"/>
  <c r="M28" i="5"/>
  <c r="P28" i="5" s="1"/>
  <c r="O44" i="5" l="1"/>
  <c r="M44" i="5"/>
  <c r="P44" i="5" s="1"/>
  <c r="K40" i="5"/>
  <c r="O40" i="5" s="1"/>
  <c r="I40" i="5"/>
  <c r="M40" i="5" s="1"/>
  <c r="O39" i="5"/>
  <c r="M39" i="5"/>
  <c r="L39" i="5"/>
  <c r="P39" i="5" s="1"/>
  <c r="K37" i="5"/>
  <c r="O37" i="5" s="1"/>
  <c r="I37" i="5"/>
  <c r="M37" i="5" s="1"/>
  <c r="K36" i="5"/>
  <c r="O36" i="5" s="1"/>
  <c r="I36" i="5"/>
  <c r="M36" i="5" s="1"/>
  <c r="K35" i="5"/>
  <c r="O35" i="5" s="1"/>
  <c r="I35" i="5"/>
  <c r="M35" i="5" s="1"/>
  <c r="K32" i="5"/>
  <c r="O32" i="5" s="1"/>
  <c r="I32" i="5"/>
  <c r="M32" i="5" s="1"/>
  <c r="K24" i="5"/>
  <c r="O24" i="5" s="1"/>
  <c r="I24" i="5"/>
  <c r="M24" i="5" s="1"/>
  <c r="K22" i="5"/>
  <c r="O22" i="5" s="1"/>
  <c r="I22" i="5"/>
  <c r="P21" i="5"/>
  <c r="K21" i="5"/>
  <c r="O21" i="5" s="1"/>
  <c r="I21" i="5"/>
  <c r="M21" i="5" s="1"/>
  <c r="K11" i="5"/>
  <c r="O11" i="5" s="1"/>
  <c r="I11" i="5"/>
  <c r="M11" i="5" s="1"/>
  <c r="K19" i="5"/>
  <c r="O19" i="5" s="1"/>
  <c r="I19" i="5"/>
  <c r="M19" i="5" s="1"/>
  <c r="P19" i="5" s="1"/>
  <c r="K18" i="5"/>
  <c r="O18" i="5" s="1"/>
  <c r="I18" i="5"/>
  <c r="M18" i="5" s="1"/>
  <c r="K16" i="5"/>
  <c r="O16" i="5" s="1"/>
  <c r="I16" i="5"/>
  <c r="M16" i="5" s="1"/>
  <c r="K15" i="5"/>
  <c r="O15" i="5" s="1"/>
  <c r="I15" i="5"/>
  <c r="M15" i="5" s="1"/>
  <c r="K13" i="5"/>
  <c r="O13" i="5" s="1"/>
  <c r="I13" i="5"/>
  <c r="M13" i="5" s="1"/>
  <c r="K12" i="5"/>
  <c r="I12" i="5"/>
  <c r="K10" i="5"/>
  <c r="L10" i="5"/>
  <c r="P10" i="5" s="1"/>
  <c r="J5" i="5"/>
  <c r="K4" i="5"/>
  <c r="J4" i="5"/>
  <c r="J3" i="5"/>
  <c r="J45" i="5" l="1"/>
  <c r="N45" i="5" s="1"/>
  <c r="J33" i="5"/>
  <c r="N33" i="5" s="1"/>
  <c r="J31" i="5"/>
  <c r="N31" i="5" s="1"/>
  <c r="J30" i="5"/>
  <c r="N30" i="5" s="1"/>
  <c r="J38" i="5"/>
  <c r="N38" i="5" s="1"/>
  <c r="J41" i="5"/>
  <c r="N41" i="5" s="1"/>
  <c r="J26" i="5"/>
  <c r="N26" i="5" s="1"/>
  <c r="J20" i="5"/>
  <c r="N20" i="5" s="1"/>
  <c r="M12" i="5"/>
  <c r="I46" i="5"/>
  <c r="O10" i="5"/>
  <c r="J34" i="5"/>
  <c r="N34" i="5" s="1"/>
  <c r="J43" i="5"/>
  <c r="N43" i="5" s="1"/>
  <c r="J40" i="5"/>
  <c r="N40" i="5" s="1"/>
  <c r="J17" i="5"/>
  <c r="N17" i="5" s="1"/>
  <c r="J23" i="5"/>
  <c r="N23" i="5" s="1"/>
  <c r="O29" i="5"/>
  <c r="K29" i="5"/>
  <c r="N28" i="5"/>
  <c r="J29" i="5"/>
  <c r="N29" i="5"/>
  <c r="J13" i="5"/>
  <c r="N13" i="5" s="1"/>
  <c r="J25" i="5"/>
  <c r="N25" i="5" s="1"/>
  <c r="N44" i="5"/>
  <c r="O27" i="5"/>
  <c r="O28" i="5"/>
  <c r="M22" i="5"/>
  <c r="L22" i="5"/>
  <c r="P22" i="5" s="1"/>
  <c r="J27" i="5"/>
  <c r="N27" i="5" s="1"/>
  <c r="O31" i="5"/>
  <c r="O25" i="5"/>
  <c r="K27" i="5"/>
  <c r="J15" i="5"/>
  <c r="N15" i="5" s="1"/>
  <c r="L35" i="5"/>
  <c r="P35" i="5" s="1"/>
  <c r="L36" i="5"/>
  <c r="P36" i="5" s="1"/>
  <c r="J10" i="5"/>
  <c r="L13" i="5"/>
  <c r="P13" i="5" s="1"/>
  <c r="L15" i="5"/>
  <c r="P15" i="5" s="1"/>
  <c r="L37" i="5"/>
  <c r="P37" i="5" s="1"/>
  <c r="J18" i="5"/>
  <c r="N18" i="5" s="1"/>
  <c r="J19" i="5"/>
  <c r="N19" i="5" s="1"/>
  <c r="L12" i="5"/>
  <c r="P12" i="5" s="1"/>
  <c r="J16" i="5"/>
  <c r="N16" i="5" s="1"/>
  <c r="J11" i="5"/>
  <c r="N11" i="5" s="1"/>
  <c r="J22" i="5"/>
  <c r="N22" i="5" s="1"/>
  <c r="J21" i="5"/>
  <c r="N21" i="5" s="1"/>
  <c r="L24" i="5"/>
  <c r="P24" i="5" s="1"/>
  <c r="L32" i="5"/>
  <c r="P32" i="5" s="1"/>
  <c r="L11" i="5"/>
  <c r="P11" i="5" s="1"/>
  <c r="L40" i="5"/>
  <c r="P40" i="5" s="1"/>
  <c r="J12" i="5"/>
  <c r="N12" i="5" s="1"/>
  <c r="L16" i="5"/>
  <c r="P16" i="5" s="1"/>
  <c r="L18" i="5"/>
  <c r="P18" i="5" s="1"/>
  <c r="J24" i="5"/>
  <c r="N24" i="5" s="1"/>
  <c r="J32" i="5"/>
  <c r="J35" i="5"/>
  <c r="N35" i="5" s="1"/>
  <c r="J39" i="5"/>
  <c r="N39" i="5" s="1"/>
  <c r="O12" i="5"/>
  <c r="L19" i="5"/>
  <c r="P31" i="5"/>
  <c r="J36" i="5"/>
  <c r="N36" i="5" s="1"/>
  <c r="J37" i="5"/>
  <c r="N37" i="5" s="1"/>
  <c r="K46" i="5" l="1"/>
  <c r="P46" i="5"/>
  <c r="O46" i="5"/>
  <c r="M46" i="5"/>
  <c r="N10" i="5"/>
  <c r="N46" i="5" s="1"/>
  <c r="J46" i="5"/>
  <c r="L46" i="5"/>
</calcChain>
</file>

<file path=xl/comments1.xml><?xml version="1.0" encoding="utf-8"?>
<comments xmlns="http://schemas.openxmlformats.org/spreadsheetml/2006/main">
  <authors>
    <author>Windows User</author>
  </authors>
  <commentList>
    <comment ref="L9" authorId="0" shapeId="0">
      <text>
        <r>
          <rPr>
            <b/>
            <sz val="9"/>
            <color indexed="81"/>
            <rFont val="Tahoma"/>
            <family val="2"/>
          </rPr>
          <t xml:space="preserve">Pachet campanie minim lunară </t>
        </r>
        <r>
          <rPr>
            <sz val="9"/>
            <color indexed="81"/>
            <rFont val="Tahoma"/>
            <family val="2"/>
          </rPr>
          <t>(optiune in care clientul are posibilitatea sa cumpere insertul Pre-roll pe o luna)</t>
        </r>
      </text>
    </comment>
    <comment ref="P9" authorId="0" shapeId="0">
      <text>
        <r>
          <rPr>
            <b/>
            <sz val="9"/>
            <color indexed="81"/>
            <rFont val="Tahoma"/>
            <family val="2"/>
          </rPr>
          <t xml:space="preserve">Pachet campanie minim lunară </t>
        </r>
        <r>
          <rPr>
            <sz val="9"/>
            <color indexed="81"/>
            <rFont val="Tahoma"/>
            <family val="2"/>
          </rPr>
          <t>(optiune in care clientul are posibilitatea sa cumpere insertul Pre-roll pe o luna)</t>
        </r>
      </text>
    </comment>
  </commentList>
</comments>
</file>

<file path=xl/sharedStrings.xml><?xml version="1.0" encoding="utf-8"?>
<sst xmlns="http://schemas.openxmlformats.org/spreadsheetml/2006/main" count="794" uniqueCount="190">
  <si>
    <t>Type of formats</t>
  </si>
  <si>
    <t>Source</t>
  </si>
  <si>
    <t>Full Endorsment</t>
  </si>
  <si>
    <t>Where applicable, most of the podcast are also present in social media, so we can use social media amplification and/or work on a full endorsement using the hosts’s social media presence (subject to a separate negotiation).</t>
  </si>
  <si>
    <t>https://www.iab.com/guidelines/podcast-measurement-guidelines/</t>
  </si>
  <si>
    <r>
      <t xml:space="preserve">Host-read ads </t>
    </r>
    <r>
      <rPr>
        <sz val="10"/>
        <color rgb="FF191747"/>
        <rFont val="Roboto Light"/>
      </rPr>
      <t>[integrated ads]</t>
    </r>
  </si>
  <si>
    <t>Ads that are read by the podcast host or a familiar voice. 
With ads read by the podcast host you get authentic endorsements in a native, seamless format. Up to 3 minutes.</t>
  </si>
  <si>
    <r>
      <t xml:space="preserve">Sponsored Segment </t>
    </r>
    <r>
      <rPr>
        <sz val="10"/>
        <color rgb="FF191747"/>
        <rFont val="Roboto Light"/>
      </rPr>
      <t>(or Show)</t>
    </r>
  </si>
  <si>
    <t>Where applicable, your brand can be the story. Up to 10-15 minutes of interview or a full show if the topic is interesting enough for the podcaster’s audience.</t>
  </si>
  <si>
    <r>
      <t xml:space="preserve">Standard Audio Ads </t>
    </r>
    <r>
      <rPr>
        <sz val="10"/>
        <color rgb="FF191747"/>
        <rFont val="Roboto Light"/>
      </rPr>
      <t>[integrated ads]</t>
    </r>
  </si>
  <si>
    <t xml:space="preserve">A static ad or jingle may be also included as part of the file. These ads are part of the content and included, or “baked-in,” with the file that is downloaded. Targeting is limited because everyone who downloads the file gets the same ads. </t>
  </si>
  <si>
    <r>
      <t>Dynamically Inserted Ads</t>
    </r>
    <r>
      <rPr>
        <sz val="10"/>
        <color rgb="FF191747"/>
        <rFont val="Roboto Light"/>
      </rPr>
      <t xml:space="preserve"> 
[CPM metric]</t>
    </r>
  </si>
  <si>
    <t>Ad technology has allowed for ads to be targeted and dynamically inserted at the time of file request. The ad server determines the best ad to serve to the listener at the time of request. In a podcast consumed online, ads may be inserted into a file that is being progressively downloaded at designated ad breaks. Some publishers may count this dynamic ad serve as an “impression” without confirming ad delivery. The metrics in this document focus on confirming that the ad was delivered. Server logs can confirm that the entire ad file was downloaded, but the process for counting a served ad can only determine that ad file was sent.</t>
  </si>
  <si>
    <t>*not available in the market; future updates of an ad server</t>
  </si>
  <si>
    <t>Spot positions - depending on the length of a podcast</t>
  </si>
  <si>
    <t>Advantages</t>
  </si>
  <si>
    <r>
      <t>PRE-ROLL</t>
    </r>
    <r>
      <rPr>
        <sz val="10"/>
        <color rgb="FF191747"/>
        <rFont val="Roboto Light"/>
      </rPr>
      <t xml:space="preserve">
[up to 10-seconds / non-skippable]</t>
    </r>
  </si>
  <si>
    <r>
      <t xml:space="preserve">This is an ad that </t>
    </r>
    <r>
      <rPr>
        <b/>
        <sz val="10"/>
        <color rgb="FF191747"/>
        <rFont val="Roboto Light"/>
      </rPr>
      <t>runs at the very start of a show</t>
    </r>
    <r>
      <rPr>
        <sz val="10"/>
        <color rgb="FF191747"/>
        <rFont val="Roboto Light"/>
      </rPr>
      <t>, typically just before or just after the episode’s intro. It’s a shorter read (up to 10- seconds)</t>
    </r>
  </si>
  <si>
    <t>Most listeners hear it and don’t skip; lower cost than mid- rolls.</t>
  </si>
  <si>
    <r>
      <t>MID-ROLL</t>
    </r>
    <r>
      <rPr>
        <sz val="10"/>
        <color rgb="FF191747"/>
        <rFont val="Roboto Light"/>
      </rPr>
      <t xml:space="preserve">
[a max of 60 seconds]</t>
    </r>
  </si>
  <si>
    <t>This is an ad that runs in the middle of the program, once the primary content has started. These ads run longer than pre- and post-rolls (a max of 60 seconds), and hosts are more likely to integrate them directly into the flow of the show, injecting them with a little more creativity and spark. Consequently, this is the highest-priced spot position.</t>
  </si>
  <si>
    <t>The longest available spots—two to three times longer than the other positions; best show integration.</t>
  </si>
  <si>
    <r>
      <t>POST-ROLL</t>
    </r>
    <r>
      <rPr>
        <sz val="10"/>
        <color rgb="FF191747"/>
        <rFont val="Roboto Light"/>
      </rPr>
      <t xml:space="preserve">
[up to 10-seconds]</t>
    </r>
  </si>
  <si>
    <r>
      <t xml:space="preserve">This is an ad that </t>
    </r>
    <r>
      <rPr>
        <b/>
        <sz val="10"/>
        <color rgb="FF191747"/>
        <rFont val="Roboto Light"/>
      </rPr>
      <t>runs at the end of the show</t>
    </r>
    <r>
      <rPr>
        <sz val="10"/>
        <color rgb="FF191747"/>
        <rFont val="Roboto Light"/>
      </rPr>
      <t>, usually between the last content segment and any closing material. Post-rolls are typically shorter than mid-rolls, and usually cost a bit less than pre-rolls. They are often purchased in combination with a pre-roll or post-roll spot in the same show to help reinforce a message introduced earlier in the episode, like an offer code or vanity URL.</t>
    </r>
  </si>
  <si>
    <t>Reaches the most dedicated listeners; most affordable spots; reinforces pre- or mid-roll spots.</t>
  </si>
  <si>
    <t>Metric definitions</t>
  </si>
  <si>
    <t>Downloads</t>
  </si>
  <si>
    <t>Downloads, in the context of podcasting, refers to the number of times an episode was listened to.
1. A listener hit the download button and downloaded a whole episode.
2. A listener hit the play button on an episode in a web browser or podcast app.</t>
  </si>
  <si>
    <t>Unique Download</t>
  </si>
  <si>
    <t>A unique file request that was downloaded. This includes complete file downloads as well as partial downloads. If a unique download is divided into multiple file requests, for example if a user plays the first half of an episode using a website audio player, clicks pause, and then resumes a half-hour later, then that should still be counted as one unique download.
Represents a podcast episode that is progressively downloaded using the same app from the same IP address, all within a 24-hour window.</t>
  </si>
  <si>
    <t>Listeners</t>
  </si>
  <si>
    <t xml:space="preserve">Podcast listeners often download more than one episode and often from more than one podcast or multiple devices. A listener may download a podcast and not listen to it. A measure of how many people downloaded episodes can be used to describe the reach of the podcast or group of podcasts. </t>
  </si>
  <si>
    <t>Subscriptions</t>
  </si>
  <si>
    <t>Subscriptions are how many people are subscribed to your RSS feed and will automatically receive updates from your site, including new episodes.</t>
  </si>
  <si>
    <t>Social Media Engagement</t>
  </si>
  <si>
    <t>You have the potential to generate lots of social posts from listeners who find your episodes useful and helpful. At the same time, it gives you the opportunity to reach out and engage with your audience, build your brand, expand your reach, and come up with ideas for your next episode.</t>
  </si>
  <si>
    <t>CPM rate</t>
  </si>
  <si>
    <t>an ad expense measurement of the “cost per mille” (or per thousand) listens of a podcast.</t>
  </si>
  <si>
    <t>CPA rate</t>
  </si>
  <si>
    <t>a measurement of the “cost per acquisition,” or cost to acquire one new customer as a result of an advertisement.</t>
  </si>
  <si>
    <t>Demographic analytics</t>
  </si>
  <si>
    <t>by age, top locations, by device, top episodes, etc</t>
  </si>
  <si>
    <t>Measurement - tracking methods</t>
  </si>
  <si>
    <t>Direct Response: Offer Codes</t>
  </si>
  <si>
    <t>Direct response advertisers often use an offer code that is tied to a bonus or discount. We recommend that a unique offer code is used for each podcast so that responses are easily attributed.</t>
  </si>
  <si>
    <t>Direct Response: Custom URLs</t>
  </si>
  <si>
    <t>A custom URL has the benefit of being one fewer thing for the listener to remember. Often, advertisers with vanity URLs have those custom links trigger A discount just like an offer code would. These are also useful for direct response advertisers, but may also be used by any campaign that has A web landing page.</t>
  </si>
  <si>
    <t>Direct Response: Check-Out Survey</t>
  </si>
  <si>
    <t>This method is often used when an advertiser doesn’t have a special bonus or discount to offer. Including ad copy asking listeners to fill out the survey helps improve accuracy.</t>
  </si>
  <si>
    <t>Branding &amp; Tune-In: Social Mentions</t>
  </si>
  <si>
    <t>Increases in social mentions and discussions are strong indicators of branding campaign success. look for an overall increase in mentions during the time that your campaign runs, adding a few weeks after it ends to account for listeners who don’t listen to episodes right when they’re released.</t>
  </si>
  <si>
    <t>Branding &amp; Tune-In: Web Hits</t>
  </si>
  <si>
    <t>Website and landing page visits are another good indicator that listeners are engaging with a brand or product. Advertisers look for increases during a campaign period, plus a few weeks. Even with a custom landing page advertisers should look at overall site traffic, since listeners may only remember a company’s main URL or use Google to find a site, which won’t be directly trackable.</t>
  </si>
  <si>
    <t>Audience per episode</t>
  </si>
  <si>
    <t>300-600</t>
  </si>
  <si>
    <t>601-1000</t>
  </si>
  <si>
    <t>1000+</t>
  </si>
  <si>
    <t>STANDARD ad formats &amp; position</t>
  </si>
  <si>
    <t>HOST-READ/ NATIVE ad formats &amp; position</t>
  </si>
  <si>
    <t>Podcast name</t>
  </si>
  <si>
    <t>Host name</t>
  </si>
  <si>
    <t xml:space="preserve">Content categories </t>
  </si>
  <si>
    <t>Average no. of monthly Podcasts</t>
  </si>
  <si>
    <t>Average unique Listeners per episod</t>
  </si>
  <si>
    <t>Total Duplicated  Listeners per month</t>
  </si>
  <si>
    <r>
      <t>Average Podcast  Video Views per episode</t>
    </r>
    <r>
      <rPr>
        <sz val="10"/>
        <color theme="0" tint="-4.9989318521683403E-2"/>
        <rFont val="Roboto Light"/>
      </rPr>
      <t xml:space="preserve"> (YT)</t>
    </r>
  </si>
  <si>
    <r>
      <t xml:space="preserve">Insert Pre-roll </t>
    </r>
    <r>
      <rPr>
        <sz val="10"/>
        <color theme="0" tint="-4.9989318521683403E-2"/>
        <rFont val="Roboto Light"/>
      </rPr>
      <t xml:space="preserve">(up to 10-sec) </t>
    </r>
  </si>
  <si>
    <r>
      <t xml:space="preserve">Insert Mid-roll </t>
    </r>
    <r>
      <rPr>
        <sz val="10"/>
        <color theme="0" tint="-4.9989318521683403E-2"/>
        <rFont val="Roboto Light"/>
      </rPr>
      <t>(max 60 sec)</t>
    </r>
  </si>
  <si>
    <r>
      <t xml:space="preserve">Insert Post-roll </t>
    </r>
    <r>
      <rPr>
        <sz val="10"/>
        <color theme="0" tint="-4.9989318521683403E-2"/>
        <rFont val="Roboto Light"/>
      </rPr>
      <t>(up to 10-sec)</t>
    </r>
  </si>
  <si>
    <r>
      <t>Monthly sponsorship with Pre-rolls</t>
    </r>
    <r>
      <rPr>
        <sz val="10"/>
        <color theme="0" tint="-4.9989318521683403E-2"/>
        <rFont val="Roboto Light"/>
      </rPr>
      <t xml:space="preserve"> (depending on No. of podcasts)</t>
    </r>
  </si>
  <si>
    <r>
      <t xml:space="preserve">Sponsored segment </t>
    </r>
    <r>
      <rPr>
        <sz val="10"/>
        <color theme="0" tint="-4.9989318521683403E-2"/>
        <rFont val="Roboto Light"/>
      </rPr>
      <t>or</t>
    </r>
    <r>
      <rPr>
        <b/>
        <sz val="10"/>
        <color theme="0" tint="-4.9989318521683403E-2"/>
        <rFont val="Roboto Light"/>
      </rPr>
      <t xml:space="preserve"> Full Live Podcast </t>
    </r>
    <r>
      <rPr>
        <sz val="10"/>
        <color theme="0" tint="-4.9989318521683403E-2"/>
        <rFont val="Roboto Light"/>
      </rPr>
      <t xml:space="preserve">(tbd brief based) </t>
    </r>
  </si>
  <si>
    <r>
      <t xml:space="preserve">Full endorsment </t>
    </r>
    <r>
      <rPr>
        <sz val="10"/>
        <color theme="0" tint="-4.9989318521683403E-2"/>
        <rFont val="Roboto Light"/>
      </rPr>
      <t>on</t>
    </r>
    <r>
      <rPr>
        <b/>
        <sz val="10"/>
        <color theme="0" tint="-4.9989318521683403E-2"/>
        <rFont val="Roboto Light"/>
      </rPr>
      <t xml:space="preserve"> social media </t>
    </r>
    <r>
      <rPr>
        <sz val="10"/>
        <color theme="0" tint="-4.9989318521683403E-2"/>
        <rFont val="Roboto Light"/>
      </rPr>
      <t xml:space="preserve">(tbd brief based) </t>
    </r>
  </si>
  <si>
    <t xml:space="preserve">Intre showuri </t>
  </si>
  <si>
    <t>Teo, Vio si Costel</t>
  </si>
  <si>
    <t>comedy</t>
  </si>
  <si>
    <t>√</t>
  </si>
  <si>
    <t>Starea Nației</t>
  </si>
  <si>
    <t>Dragos Patraru</t>
  </si>
  <si>
    <t>news &amp; politics</t>
  </si>
  <si>
    <t>Vocea Natiei</t>
  </si>
  <si>
    <t>Burzcast</t>
  </si>
  <si>
    <t>Razvan Burz</t>
  </si>
  <si>
    <t>business &amp; technology</t>
  </si>
  <si>
    <t>n/a</t>
  </si>
  <si>
    <t>Somncast</t>
  </si>
  <si>
    <t>Raul Gheba &amp; Costel Bojog</t>
  </si>
  <si>
    <t>Cine Stie Ce</t>
  </si>
  <si>
    <t>Teo și Victor Băra</t>
  </si>
  <si>
    <t xml:space="preserve">Ceva marunt </t>
  </si>
  <si>
    <t>Sergiu Floroaia, Toma Alexandru</t>
  </si>
  <si>
    <t>Antreprenori care inspira</t>
  </si>
  <si>
    <t>Florin Rosoga</t>
  </si>
  <si>
    <t>business</t>
  </si>
  <si>
    <t>Gossip Podcast</t>
  </si>
  <si>
    <t>Dumitrache Radu Stefan </t>
  </si>
  <si>
    <t>hobbies &amp; gaming</t>
  </si>
  <si>
    <t>Podcastul de EQ</t>
  </si>
  <si>
    <t>Zoltan Veres</t>
  </si>
  <si>
    <t>education</t>
  </si>
  <si>
    <t xml:space="preserve">Katai Podcast </t>
  </si>
  <si>
    <t>Robert Katai</t>
  </si>
  <si>
    <t>business &amp; marketing</t>
  </si>
  <si>
    <t>Upgrade 100</t>
  </si>
  <si>
    <t>by Dragos Stanca</t>
  </si>
  <si>
    <t>Neascultătorii</t>
  </si>
  <si>
    <t>Sergiu Biris</t>
  </si>
  <si>
    <t>ZeroPlus</t>
  </si>
  <si>
    <t>Andrei Roșca</t>
  </si>
  <si>
    <t>Finante FM</t>
  </si>
  <si>
    <t>Daniel Tanase</t>
  </si>
  <si>
    <t>Subcast</t>
  </si>
  <si>
    <t>Subsign</t>
  </si>
  <si>
    <t>Reteaua CityPodcast (9 podcasts: Idei de Milioane, TechVolution, AllInclusive, Originall, Yes You Can, Culturall, PerenTips, RateCard, Cetatenii de la 5)</t>
  </si>
  <si>
    <t>Adrian Boioglu</t>
  </si>
  <si>
    <t>business, technology, society&amp;culture, family &amp; parenting</t>
  </si>
  <si>
    <t>Antoccino Podcast</t>
  </si>
  <si>
    <t>Mircea Serediuc</t>
  </si>
  <si>
    <t>Față/Verso</t>
  </si>
  <si>
    <t>Simina Popa &amp; Claudiu Sfirschi-Lăudat</t>
  </si>
  <si>
    <t>arts &amp; lifestyle</t>
  </si>
  <si>
    <t>Startup Mashup by start-up.ro</t>
  </si>
  <si>
    <t>Vlad Andriescu</t>
  </si>
  <si>
    <t>Eropedia</t>
  </si>
  <si>
    <t>Kitty Rea și George</t>
  </si>
  <si>
    <t>Un român în Londra</t>
  </si>
  <si>
    <t>Manuel Cheța</t>
  </si>
  <si>
    <t>society &amp; culture</t>
  </si>
  <si>
    <t>Run of Network</t>
  </si>
  <si>
    <t>*RoN monthly sponsorship offer 30% discount</t>
  </si>
  <si>
    <t>*Min no of podcasts for RoN is 17</t>
  </si>
  <si>
    <t xml:space="preserve">Cost Insert Pre-roll </t>
  </si>
  <si>
    <r>
      <t xml:space="preserve">Cost Insert Mid-roll </t>
    </r>
    <r>
      <rPr>
        <sz val="10"/>
        <color theme="0" tint="-4.9989318521683403E-2"/>
        <rFont val="Roboto Light"/>
      </rPr>
      <t>(extra charge 100%)</t>
    </r>
  </si>
  <si>
    <t>Cost Insert Post-roll</t>
  </si>
  <si>
    <r>
      <t xml:space="preserve">Native ad formats </t>
    </r>
    <r>
      <rPr>
        <sz val="10"/>
        <color theme="0" tint="-4.9989318521683403E-2"/>
        <rFont val="Roboto Light"/>
      </rPr>
      <t>(extra charge)</t>
    </r>
  </si>
  <si>
    <r>
      <t>Average Podcast Video Views per episode</t>
    </r>
    <r>
      <rPr>
        <sz val="10"/>
        <color theme="0" tint="-4.9989318521683403E-2"/>
        <rFont val="Roboto Light"/>
      </rPr>
      <t xml:space="preserve"> (YT)</t>
    </r>
  </si>
  <si>
    <r>
      <t xml:space="preserve">Cost Insert Pre-roll </t>
    </r>
    <r>
      <rPr>
        <sz val="10"/>
        <color theme="0" tint="-4.9989318521683403E-2"/>
        <rFont val="Roboto Light"/>
      </rPr>
      <t xml:space="preserve">(up to 10-seconds / non-skippable) </t>
    </r>
  </si>
  <si>
    <r>
      <t xml:space="preserve">Cost Insert Mid-roll </t>
    </r>
    <r>
      <rPr>
        <sz val="10"/>
        <color theme="0" tint="-4.9989318521683403E-2"/>
        <rFont val="Roboto Light"/>
      </rPr>
      <t>(a max of 60 seconds)</t>
    </r>
  </si>
  <si>
    <r>
      <t xml:space="preserve">Cost Insert Post-roll </t>
    </r>
    <r>
      <rPr>
        <sz val="10"/>
        <color theme="0" tint="-4.9989318521683403E-2"/>
        <rFont val="Roboto Light"/>
      </rPr>
      <t>(up to 10-seconds)</t>
    </r>
  </si>
  <si>
    <r>
      <t>Monthly sponsorship with Insert Pre-rolls</t>
    </r>
    <r>
      <rPr>
        <sz val="10"/>
        <color theme="0" tint="-4.9989318521683403E-2"/>
        <rFont val="Roboto Light"/>
      </rPr>
      <t xml:space="preserve"> (fixed price depending on No. of podcasts)</t>
    </r>
  </si>
  <si>
    <r>
      <t>Cost Insert Mid-roll</t>
    </r>
    <r>
      <rPr>
        <sz val="10"/>
        <color theme="0" tint="-4.9989318521683403E-2"/>
        <rFont val="Roboto Light"/>
      </rPr>
      <t xml:space="preserve"> (a max of 60 seconds)</t>
    </r>
  </si>
  <si>
    <r>
      <t>Cost Insert Post-roll</t>
    </r>
    <r>
      <rPr>
        <sz val="10"/>
        <color theme="0" tint="-4.9989318521683403E-2"/>
        <rFont val="Roboto Light"/>
      </rPr>
      <t xml:space="preserve"> (up to 10-seconds)</t>
    </r>
  </si>
  <si>
    <r>
      <t xml:space="preserve">Sponsored segment or Full Live Podcast  </t>
    </r>
    <r>
      <rPr>
        <sz val="10"/>
        <color theme="0" tint="-4.9989318521683403E-2"/>
        <rFont val="Roboto Light"/>
      </rPr>
      <t xml:space="preserve">(tbd brief based) </t>
    </r>
  </si>
  <si>
    <t>Full endorsment on social media</t>
  </si>
  <si>
    <t>tbd</t>
  </si>
  <si>
    <t>The Gratitude Podcast</t>
  </si>
  <si>
    <t>Georgian Benta</t>
  </si>
  <si>
    <t>health &amp; Fitness</t>
  </si>
  <si>
    <t xml:space="preserve">Content Categories </t>
  </si>
  <si>
    <t xml:space="preserve">business &amp; marketing </t>
  </si>
  <si>
    <t>Pătratul Roșu</t>
  </si>
  <si>
    <t>Dana Alecu &amp; Răzvan Băltărețu</t>
  </si>
  <si>
    <t xml:space="preserve">Victor Băra, Drăcea, Ioana Luiza, Mirică, Mitran şi Virgil. </t>
  </si>
  <si>
    <t>Bere și Lucruri</t>
  </si>
  <si>
    <t>Radu Crahmaliuc &amp; Vlad Constantinescu</t>
  </si>
  <si>
    <t>Banii vorbesc</t>
  </si>
  <si>
    <t>Sorin Amzu</t>
  </si>
  <si>
    <t>businezz &amp; news</t>
  </si>
  <si>
    <t>Niște Oameni</t>
  </si>
  <si>
    <t>50% extracharge pentru preluarea episoadelor pe canalele media al brandului</t>
  </si>
  <si>
    <t>30% extracharge pentru mentionarea brandului in canalele de social media a podcasterului</t>
  </si>
  <si>
    <t>Versiuni</t>
  </si>
  <si>
    <t>Valentina Nica</t>
  </si>
  <si>
    <t>Extracharge</t>
  </si>
  <si>
    <t>George Buhnici / #IGDLCC</t>
  </si>
  <si>
    <t>George Buhnici</t>
  </si>
  <si>
    <t>Lorena Buhnici</t>
  </si>
  <si>
    <t>technology</t>
  </si>
  <si>
    <t>include publicare pe: YouTube, blog, Spotify, SimpleCast, Deezer, Apple Podcasts, cu share în Facebook și InstaStory cu link către YouTube. </t>
  </si>
  <si>
    <t>Calatorii</t>
  </si>
  <si>
    <t>Caia &amp; Bejan</t>
  </si>
  <si>
    <t>places &amp; travel; society &amp; culture</t>
  </si>
  <si>
    <t>ESCA</t>
  </si>
  <si>
    <t>Andreea Esca</t>
  </si>
  <si>
    <t>society &amp; culture; arts &amp; culture</t>
  </si>
  <si>
    <t>The Real You</t>
  </si>
  <si>
    <t>Petre Barlea</t>
  </si>
  <si>
    <t>education; psychology</t>
  </si>
  <si>
    <t>Tackle Show</t>
  </si>
  <si>
    <t>Dan Dracea</t>
  </si>
  <si>
    <t>sport</t>
  </si>
  <si>
    <t>yes</t>
  </si>
  <si>
    <t>Victor Băra Podcast</t>
  </si>
  <si>
    <t>Victor Băra</t>
  </si>
  <si>
    <t>Viata de freelancer</t>
  </si>
  <si>
    <t>Claudiu Jojatu</t>
  </si>
  <si>
    <t>freelance; business; marketing</t>
  </si>
  <si>
    <t>business; finance</t>
  </si>
  <si>
    <t>business &amp; news</t>
  </si>
  <si>
    <t>comedy, self development; society &amp; culture</t>
  </si>
  <si>
    <t>comedy; society &amp; 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</si>
</sst>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2]\ * #,##0_);_([$€-2]\ * \(#,##0\);_([$€-2]\ * &quot;-&quot;??_);_(@_)"/>
    <numFmt numFmtId="165" formatCode="_(* #,##0_);_(* \(#,##0\);_(* &quot;-&quot;??_);_(@_)"/>
    <numFmt numFmtId="166" formatCode="_([$€-2]\ * #,##0.00_);_([$€-2]\ * \(#,##0.00\);_([$€-2]\ * &quot;-&quot;??_);_(@_)"/>
    <numFmt numFmtId="167" formatCode="#,##0.0"/>
    <numFmt numFmtId="168" formatCode="_([$€-2]\ * #,##0_);_([$€-2]\ * \(#,##0\);_([$€-2]\ * &quot;-&quot;?_);_(@_)"/>
  </numFmts>
  <fonts count="17" x14ac:knownFonts="1">
    <font>
      <sz val="11"/>
      <color theme="1"/>
      <name val="Calibri"/>
      <family val="2"/>
      <scheme val="minor"/>
    </font>
    <font>
      <sz val="11"/>
      <color theme="1"/>
      <name val="Calibri"/>
      <family val="2"/>
      <scheme val="minor"/>
    </font>
    <font>
      <sz val="10"/>
      <color theme="1"/>
      <name val="Roboto Light"/>
    </font>
    <font>
      <b/>
      <sz val="10"/>
      <color theme="1"/>
      <name val="Roboto Light"/>
    </font>
    <font>
      <sz val="9"/>
      <color indexed="81"/>
      <name val="Tahoma"/>
      <family val="2"/>
    </font>
    <font>
      <b/>
      <sz val="9"/>
      <color indexed="81"/>
      <name val="Tahoma"/>
      <family val="2"/>
    </font>
    <font>
      <b/>
      <sz val="10"/>
      <color theme="0" tint="-4.9989318521683403E-2"/>
      <name val="Roboto Light"/>
    </font>
    <font>
      <sz val="10"/>
      <color theme="0" tint="-4.9989318521683403E-2"/>
      <name val="Roboto Light"/>
    </font>
    <font>
      <b/>
      <sz val="10"/>
      <color rgb="FF191747"/>
      <name val="Roboto Light"/>
    </font>
    <font>
      <sz val="10"/>
      <color rgb="FF191747"/>
      <name val="Roboto Light"/>
    </font>
    <font>
      <u/>
      <sz val="11"/>
      <color theme="10"/>
      <name val="Calibri"/>
      <family val="2"/>
      <scheme val="minor"/>
    </font>
    <font>
      <b/>
      <sz val="10"/>
      <color theme="1"/>
      <name val="Calibri Light"/>
      <family val="2"/>
      <scheme val="major"/>
    </font>
    <font>
      <sz val="10"/>
      <color rgb="FFFF3EB5"/>
      <name val="Roboto Light"/>
    </font>
    <font>
      <i/>
      <sz val="10"/>
      <color rgb="FFFF0000"/>
      <name val="Roboto Light"/>
    </font>
    <font>
      <b/>
      <sz val="10"/>
      <color rgb="FFFF3EB5"/>
      <name val="Roboto Light"/>
    </font>
    <font>
      <i/>
      <sz val="10"/>
      <color rgb="FF191747"/>
      <name val="Roboto Light"/>
    </font>
    <font>
      <sz val="10"/>
      <color rgb="FF002060"/>
      <name val="Roboto Light"/>
    </font>
  </fonts>
  <fills count="9">
    <fill>
      <patternFill patternType="none"/>
    </fill>
    <fill>
      <patternFill patternType="gray125"/>
    </fill>
    <fill>
      <patternFill patternType="solid">
        <fgColor theme="5" tint="0.59999389629810485"/>
        <bgColor indexed="65"/>
      </patternFill>
    </fill>
    <fill>
      <patternFill patternType="solid">
        <fgColor theme="0"/>
        <bgColor indexed="64"/>
      </patternFill>
    </fill>
    <fill>
      <patternFill patternType="solid">
        <fgColor rgb="FF191747"/>
        <bgColor rgb="FF000000"/>
      </patternFill>
    </fill>
    <fill>
      <patternFill patternType="solid">
        <fgColor rgb="FFFFE8F8"/>
        <bgColor rgb="FF000000"/>
      </patternFill>
    </fill>
    <fill>
      <patternFill patternType="solid">
        <fgColor rgb="FFFFFFFF"/>
        <bgColor rgb="FF000000"/>
      </patternFill>
    </fill>
    <fill>
      <patternFill patternType="solid">
        <fgColor rgb="FFE8E7EC"/>
        <bgColor rgb="FF000000"/>
      </patternFill>
    </fill>
    <fill>
      <patternFill patternType="solid">
        <fgColor theme="0" tint="-4.9989318521683403E-2"/>
        <bgColor rgb="FF000000"/>
      </patternFill>
    </fill>
  </fills>
  <borders count="20">
    <border>
      <left/>
      <right/>
      <top/>
      <bottom/>
      <diagonal/>
    </border>
    <border>
      <left style="hair">
        <color rgb="FFE8E7EC"/>
      </left>
      <right style="hair">
        <color rgb="FFE8E7EC"/>
      </right>
      <top style="thin">
        <color rgb="FFE8E7EC"/>
      </top>
      <bottom style="thin">
        <color rgb="FFE8E7EC"/>
      </bottom>
      <diagonal/>
    </border>
    <border>
      <left style="hair">
        <color rgb="FFE8E7EC"/>
      </left>
      <right/>
      <top style="thin">
        <color rgb="FFE8E7EC"/>
      </top>
      <bottom style="thin">
        <color rgb="FFE8E7EC"/>
      </bottom>
      <diagonal/>
    </border>
    <border>
      <left/>
      <right/>
      <top style="thin">
        <color rgb="FFE8E7EC"/>
      </top>
      <bottom style="thin">
        <color rgb="FFE8E7EC"/>
      </bottom>
      <diagonal/>
    </border>
    <border>
      <left style="thin">
        <color rgb="FFE8E7EC"/>
      </left>
      <right style="hair">
        <color rgb="FFE8E7EC"/>
      </right>
      <top style="hair">
        <color rgb="FFE8E7EC"/>
      </top>
      <bottom style="thin">
        <color rgb="FFE8E7EC"/>
      </bottom>
      <diagonal/>
    </border>
    <border>
      <left style="hair">
        <color rgb="FFE8E7EC"/>
      </left>
      <right style="hair">
        <color rgb="FFE8E7EC"/>
      </right>
      <top style="hair">
        <color rgb="FFE8E7EC"/>
      </top>
      <bottom style="hair">
        <color rgb="FFE8E7EC"/>
      </bottom>
      <diagonal/>
    </border>
    <border>
      <left style="hair">
        <color rgb="FFE8E7EC"/>
      </left>
      <right/>
      <top/>
      <bottom style="thin">
        <color rgb="FFE8E7EC"/>
      </bottom>
      <diagonal/>
    </border>
    <border>
      <left/>
      <right/>
      <top/>
      <bottom style="thin">
        <color rgb="FFE8E7EC"/>
      </bottom>
      <diagonal/>
    </border>
    <border>
      <left style="medium">
        <color indexed="64"/>
      </left>
      <right style="hair">
        <color rgb="FFE8E7EC"/>
      </right>
      <top style="medium">
        <color indexed="64"/>
      </top>
      <bottom style="thin">
        <color rgb="FFE8E7EC"/>
      </bottom>
      <diagonal/>
    </border>
    <border>
      <left style="hair">
        <color rgb="FFE8E7EC"/>
      </left>
      <right style="hair">
        <color rgb="FFE8E7EC"/>
      </right>
      <top style="medium">
        <color indexed="64"/>
      </top>
      <bottom style="thin">
        <color rgb="FFE8E7EC"/>
      </bottom>
      <diagonal/>
    </border>
    <border>
      <left/>
      <right style="medium">
        <color indexed="64"/>
      </right>
      <top style="medium">
        <color indexed="64"/>
      </top>
      <bottom/>
      <diagonal/>
    </border>
    <border>
      <left style="hair">
        <color rgb="FFE8E7EC"/>
      </left>
      <right style="hair">
        <color rgb="FFE8E7EC"/>
      </right>
      <top style="thin">
        <color rgb="FFE8E7EC"/>
      </top>
      <bottom style="hair">
        <color rgb="FFE8E7EC"/>
      </bottom>
      <diagonal/>
    </border>
    <border>
      <left style="hair">
        <color rgb="FFE8E7EC"/>
      </left>
      <right style="hair">
        <color rgb="FFE8E7EC"/>
      </right>
      <top style="thin">
        <color rgb="FFE8E7EC"/>
      </top>
      <bottom/>
      <diagonal/>
    </border>
    <border>
      <left style="hair">
        <color rgb="FFE8E7EC"/>
      </left>
      <right style="hair">
        <color rgb="FFE8E7EC"/>
      </right>
      <top style="hair">
        <color rgb="FFE8E7EC"/>
      </top>
      <bottom/>
      <diagonal/>
    </border>
    <border>
      <left style="hair">
        <color rgb="FFE8E7EC"/>
      </left>
      <right style="hair">
        <color rgb="FFE8E7EC"/>
      </right>
      <top/>
      <bottom/>
      <diagonal/>
    </border>
    <border>
      <left style="hair">
        <color rgb="FFE8E7EC"/>
      </left>
      <right style="hair">
        <color rgb="FFE8E7EC"/>
      </right>
      <top/>
      <bottom style="hair">
        <color rgb="FFE8E7EC"/>
      </bottom>
      <diagonal/>
    </border>
    <border>
      <left style="hair">
        <color rgb="FFE8E7EC"/>
      </left>
      <right/>
      <top/>
      <bottom/>
      <diagonal/>
    </border>
    <border>
      <left/>
      <right style="hair">
        <color rgb="FFE8E7EC"/>
      </right>
      <top/>
      <bottom style="thin">
        <color rgb="FFE8E7EC"/>
      </bottom>
      <diagonal/>
    </border>
    <border>
      <left/>
      <right style="hair">
        <color rgb="FFE8E7EC"/>
      </right>
      <top/>
      <bottom/>
      <diagonal/>
    </border>
    <border>
      <left/>
      <right style="hair">
        <color rgb="FFE8E7EC"/>
      </right>
      <top style="thin">
        <color rgb="FFE8E7EC"/>
      </top>
      <bottom style="thin">
        <color rgb="FFE8E7EC"/>
      </bottom>
      <diagonal/>
    </border>
  </borders>
  <cellStyleXfs count="5">
    <xf numFmtId="0" fontId="0" fillId="0" borderId="0"/>
    <xf numFmtId="43" fontId="1" fillId="0" borderId="0" applyFont="0" applyFill="0" applyBorder="0" applyAlignment="0" applyProtection="0"/>
    <xf numFmtId="0" fontId="1" fillId="2"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84">
    <xf numFmtId="0" fontId="0" fillId="0" borderId="0" xfId="0"/>
    <xf numFmtId="0" fontId="2" fillId="3" borderId="0" xfId="0" applyFont="1" applyFill="1" applyAlignment="1"/>
    <xf numFmtId="0" fontId="6" fillId="4" borderId="0" xfId="0" applyFont="1" applyFill="1" applyBorder="1" applyAlignment="1">
      <alignment horizontal="left" vertical="center" wrapText="1"/>
    </xf>
    <xf numFmtId="3" fontId="8" fillId="5" borderId="4" xfId="2" applyNumberFormat="1" applyFont="1" applyFill="1" applyBorder="1" applyAlignment="1" applyProtection="1">
      <alignment vertical="center"/>
      <protection locked="0"/>
    </xf>
    <xf numFmtId="41" fontId="9" fillId="6" borderId="5" xfId="1" applyNumberFormat="1" applyFont="1" applyFill="1" applyBorder="1" applyAlignment="1" applyProtection="1">
      <alignment horizontal="left" vertical="center"/>
      <protection locked="0"/>
    </xf>
    <xf numFmtId="164" fontId="9" fillId="6" borderId="5" xfId="1" applyNumberFormat="1" applyFont="1" applyFill="1" applyBorder="1" applyAlignment="1" applyProtection="1">
      <alignment horizontal="left" vertical="center"/>
      <protection locked="0"/>
    </xf>
    <xf numFmtId="41" fontId="9" fillId="6" borderId="5" xfId="1" applyNumberFormat="1" applyFont="1" applyFill="1" applyBorder="1" applyAlignment="1" applyProtection="1">
      <alignment horizontal="right" vertical="center"/>
      <protection locked="0"/>
    </xf>
    <xf numFmtId="0" fontId="6" fillId="4" borderId="1" xfId="0" applyFont="1" applyFill="1" applyBorder="1" applyAlignment="1">
      <alignment horizontal="left" vertical="center" wrapText="1"/>
    </xf>
    <xf numFmtId="49" fontId="6" fillId="4" borderId="1" xfId="0" applyNumberFormat="1" applyFont="1" applyFill="1" applyBorder="1" applyAlignment="1">
      <alignment horizontal="left" vertical="center" wrapText="1"/>
    </xf>
    <xf numFmtId="41" fontId="9" fillId="6" borderId="5" xfId="1" applyNumberFormat="1" applyFont="1" applyFill="1" applyBorder="1" applyAlignment="1" applyProtection="1">
      <alignment horizontal="left" vertical="top"/>
      <protection locked="0"/>
    </xf>
    <xf numFmtId="3" fontId="8" fillId="5" borderId="4" xfId="2" applyNumberFormat="1" applyFont="1" applyFill="1" applyBorder="1" applyAlignment="1" applyProtection="1">
      <alignment vertical="center" wrapText="1"/>
      <protection locked="0"/>
    </xf>
    <xf numFmtId="41" fontId="8" fillId="6" borderId="5" xfId="1" applyNumberFormat="1" applyFont="1" applyFill="1" applyBorder="1" applyAlignment="1" applyProtection="1">
      <alignment horizontal="left" vertical="center"/>
      <protection locked="0"/>
    </xf>
    <xf numFmtId="0" fontId="11" fillId="3" borderId="0" xfId="0" applyFont="1" applyFill="1"/>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49" fontId="6" fillId="4" borderId="10" xfId="0" applyNumberFormat="1" applyFont="1" applyFill="1" applyBorder="1" applyAlignment="1">
      <alignment horizontal="left" vertical="center" wrapText="1"/>
    </xf>
    <xf numFmtId="167" fontId="8" fillId="7" borderId="11" xfId="2" applyNumberFormat="1" applyFont="1" applyFill="1" applyBorder="1" applyAlignment="1" applyProtection="1">
      <alignment horizontal="left" vertical="center"/>
      <protection locked="0"/>
    </xf>
    <xf numFmtId="0" fontId="2" fillId="3" borderId="0" xfId="0" applyFont="1" applyFill="1"/>
    <xf numFmtId="164" fontId="2" fillId="3" borderId="0" xfId="0" applyNumberFormat="1" applyFont="1" applyFill="1" applyBorder="1"/>
    <xf numFmtId="0" fontId="3" fillId="3" borderId="0" xfId="0" applyFont="1" applyFill="1" applyBorder="1"/>
    <xf numFmtId="0" fontId="2" fillId="3" borderId="0" xfId="0" applyFont="1" applyFill="1" applyBorder="1"/>
    <xf numFmtId="166" fontId="2" fillId="3" borderId="0" xfId="0" applyNumberFormat="1" applyFont="1" applyFill="1"/>
    <xf numFmtId="0" fontId="3" fillId="3" borderId="0" xfId="0" applyFont="1" applyFill="1"/>
    <xf numFmtId="9" fontId="2" fillId="3" borderId="0" xfId="3" applyFont="1" applyFill="1" applyBorder="1" applyAlignment="1">
      <alignment horizontal="center" vertical="center"/>
    </xf>
    <xf numFmtId="41" fontId="8" fillId="6" borderId="0" xfId="1" applyNumberFormat="1" applyFont="1" applyFill="1" applyBorder="1" applyAlignment="1" applyProtection="1">
      <alignment horizontal="left" vertical="center"/>
      <protection locked="0"/>
    </xf>
    <xf numFmtId="164" fontId="9" fillId="6" borderId="0" xfId="1" applyNumberFormat="1" applyFont="1" applyFill="1" applyBorder="1" applyAlignment="1" applyProtection="1">
      <alignment horizontal="left" vertical="center" indent="8"/>
      <protection locked="0"/>
    </xf>
    <xf numFmtId="9" fontId="9" fillId="6" borderId="0" xfId="3" applyFont="1" applyFill="1" applyBorder="1" applyAlignment="1" applyProtection="1">
      <alignment horizontal="center" vertical="center"/>
      <protection locked="0"/>
    </xf>
    <xf numFmtId="9" fontId="2" fillId="3" borderId="0" xfId="0" applyNumberFormat="1" applyFont="1" applyFill="1" applyBorder="1"/>
    <xf numFmtId="0" fontId="13" fillId="3" borderId="0" xfId="0" applyFont="1" applyFill="1"/>
    <xf numFmtId="164" fontId="14" fillId="6" borderId="5" xfId="1" applyNumberFormat="1" applyFont="1" applyFill="1" applyBorder="1" applyAlignment="1" applyProtection="1">
      <alignment horizontal="left" vertical="center"/>
      <protection locked="0"/>
    </xf>
    <xf numFmtId="0" fontId="9" fillId="6" borderId="5" xfId="1" applyNumberFormat="1" applyFont="1" applyFill="1" applyBorder="1" applyAlignment="1" applyProtection="1">
      <alignment horizontal="left" vertical="center" wrapText="1"/>
      <protection locked="0"/>
    </xf>
    <xf numFmtId="0" fontId="6" fillId="4" borderId="1" xfId="0" applyFont="1" applyFill="1" applyBorder="1" applyAlignment="1">
      <alignment horizontal="left" vertical="center"/>
    </xf>
    <xf numFmtId="0" fontId="15" fillId="6" borderId="5" xfId="1" applyNumberFormat="1" applyFont="1" applyFill="1" applyBorder="1" applyAlignment="1" applyProtection="1">
      <alignment horizontal="left" vertical="center" wrapText="1"/>
      <protection locked="0"/>
    </xf>
    <xf numFmtId="41" fontId="9" fillId="6" borderId="5" xfId="1" applyNumberFormat="1" applyFont="1" applyFill="1" applyBorder="1" applyAlignment="1" applyProtection="1">
      <alignment horizontal="left" vertical="center" wrapText="1"/>
      <protection locked="0"/>
    </xf>
    <xf numFmtId="3" fontId="8" fillId="5" borderId="17" xfId="2" applyNumberFormat="1" applyFont="1" applyFill="1" applyBorder="1" applyAlignment="1" applyProtection="1">
      <alignment vertical="center" wrapText="1"/>
      <protection locked="0"/>
    </xf>
    <xf numFmtId="0" fontId="9" fillId="6" borderId="14" xfId="1" applyNumberFormat="1" applyFont="1" applyFill="1" applyBorder="1" applyAlignment="1" applyProtection="1">
      <alignment horizontal="left" vertical="center" wrapText="1"/>
      <protection locked="0"/>
    </xf>
    <xf numFmtId="164" fontId="9" fillId="6" borderId="5" xfId="1" applyNumberFormat="1" applyFont="1" applyFill="1" applyBorder="1" applyAlignment="1" applyProtection="1">
      <alignment horizontal="right" vertical="center" indent="5"/>
      <protection locked="0"/>
    </xf>
    <xf numFmtId="164" fontId="12" fillId="6" borderId="5" xfId="1" applyNumberFormat="1" applyFont="1" applyFill="1" applyBorder="1" applyAlignment="1" applyProtection="1">
      <alignment horizontal="right" vertical="center" indent="5"/>
      <protection locked="0"/>
    </xf>
    <xf numFmtId="43" fontId="2" fillId="3" borderId="0" xfId="0" applyNumberFormat="1" applyFont="1" applyFill="1"/>
    <xf numFmtId="2" fontId="2" fillId="3" borderId="0" xfId="0" applyNumberFormat="1" applyFont="1" applyFill="1"/>
    <xf numFmtId="168" fontId="2" fillId="3" borderId="0" xfId="0" applyNumberFormat="1" applyFont="1" applyFill="1"/>
    <xf numFmtId="166" fontId="9" fillId="6" borderId="12" xfId="3" applyNumberFormat="1" applyFont="1" applyFill="1" applyBorder="1" applyAlignment="1" applyProtection="1">
      <alignment horizontal="left" vertical="center"/>
      <protection locked="0"/>
    </xf>
    <xf numFmtId="166" fontId="9" fillId="6" borderId="5" xfId="1" applyNumberFormat="1" applyFont="1" applyFill="1" applyBorder="1" applyAlignment="1" applyProtection="1">
      <alignment horizontal="left" vertical="center"/>
      <protection locked="0"/>
    </xf>
    <xf numFmtId="3" fontId="8" fillId="5" borderId="18" xfId="2" applyNumberFormat="1" applyFont="1" applyFill="1" applyBorder="1" applyAlignment="1" applyProtection="1">
      <alignment vertical="center"/>
      <protection locked="0"/>
    </xf>
    <xf numFmtId="41" fontId="9" fillId="6" borderId="15" xfId="1" applyNumberFormat="1" applyFont="1" applyFill="1" applyBorder="1" applyAlignment="1" applyProtection="1">
      <alignment horizontal="left" vertical="center"/>
      <protection locked="0"/>
    </xf>
    <xf numFmtId="41" fontId="9" fillId="6" borderId="15" xfId="1" applyNumberFormat="1" applyFont="1" applyFill="1" applyBorder="1" applyAlignment="1" applyProtection="1">
      <alignment horizontal="right" vertical="center"/>
      <protection locked="0"/>
    </xf>
    <xf numFmtId="164" fontId="9" fillId="6" borderId="15" xfId="1" applyNumberFormat="1" applyFont="1" applyFill="1" applyBorder="1" applyAlignment="1" applyProtection="1">
      <alignment horizontal="right" vertical="center" indent="5"/>
      <protection locked="0"/>
    </xf>
    <xf numFmtId="164" fontId="9" fillId="6" borderId="5" xfId="1" applyNumberFormat="1" applyFont="1" applyFill="1" applyBorder="1" applyAlignment="1" applyProtection="1">
      <alignment horizontal="right" vertical="center"/>
      <protection locked="0"/>
    </xf>
    <xf numFmtId="164" fontId="9" fillId="6" borderId="5" xfId="1" applyNumberFormat="1" applyFont="1" applyFill="1" applyBorder="1" applyAlignment="1" applyProtection="1">
      <alignment horizontal="center" vertical="center"/>
      <protection locked="0"/>
    </xf>
    <xf numFmtId="3" fontId="8" fillId="8" borderId="4" xfId="2" applyNumberFormat="1" applyFont="1" applyFill="1" applyBorder="1" applyAlignment="1" applyProtection="1">
      <alignment vertical="center" wrapText="1"/>
      <protection locked="0"/>
    </xf>
    <xf numFmtId="166" fontId="2" fillId="3" borderId="0" xfId="0" applyNumberFormat="1" applyFont="1" applyFill="1" applyBorder="1"/>
    <xf numFmtId="41" fontId="9" fillId="7" borderId="4" xfId="1" applyNumberFormat="1" applyFont="1" applyFill="1" applyBorder="1" applyAlignment="1" applyProtection="1">
      <alignment horizontal="right" vertical="center"/>
      <protection locked="0"/>
    </xf>
    <xf numFmtId="41" fontId="9" fillId="7" borderId="5" xfId="1" applyNumberFormat="1" applyFont="1" applyFill="1" applyBorder="1" applyAlignment="1" applyProtection="1">
      <alignment horizontal="right" vertical="center"/>
      <protection locked="0"/>
    </xf>
    <xf numFmtId="164" fontId="9" fillId="7" borderId="5" xfId="1" applyNumberFormat="1" applyFont="1" applyFill="1" applyBorder="1" applyAlignment="1" applyProtection="1">
      <alignment horizontal="right" vertical="center" indent="5"/>
      <protection locked="0"/>
    </xf>
    <xf numFmtId="164" fontId="12" fillId="7" borderId="5" xfId="1" applyNumberFormat="1" applyFont="1" applyFill="1" applyBorder="1" applyAlignment="1" applyProtection="1">
      <alignment horizontal="right" vertical="center" indent="5"/>
      <protection locked="0"/>
    </xf>
    <xf numFmtId="166" fontId="2" fillId="3" borderId="0" xfId="0" applyNumberFormat="1" applyFont="1" applyFill="1" applyAlignment="1">
      <alignment horizontal="right"/>
    </xf>
    <xf numFmtId="164" fontId="12" fillId="6" borderId="5" xfId="1" applyNumberFormat="1" applyFont="1" applyFill="1" applyBorder="1" applyAlignment="1" applyProtection="1">
      <alignment horizontal="right" vertical="center"/>
      <protection locked="0"/>
    </xf>
    <xf numFmtId="164" fontId="9" fillId="6" borderId="15" xfId="1" applyNumberFormat="1" applyFont="1" applyFill="1" applyBorder="1" applyAlignment="1" applyProtection="1">
      <alignment horizontal="right" vertical="center"/>
      <protection locked="0"/>
    </xf>
    <xf numFmtId="165" fontId="8" fillId="6" borderId="5" xfId="1" applyNumberFormat="1" applyFont="1" applyFill="1" applyBorder="1" applyAlignment="1" applyProtection="1">
      <alignment horizontal="right" vertical="center"/>
      <protection locked="0"/>
    </xf>
    <xf numFmtId="41" fontId="8" fillId="6" borderId="5" xfId="1" applyNumberFormat="1" applyFont="1" applyFill="1" applyBorder="1" applyAlignment="1" applyProtection="1">
      <alignment horizontal="right" vertical="center"/>
      <protection locked="0"/>
    </xf>
    <xf numFmtId="164" fontId="16" fillId="6" borderId="5" xfId="1" applyNumberFormat="1" applyFont="1" applyFill="1" applyBorder="1" applyAlignment="1" applyProtection="1">
      <alignment horizontal="right" vertical="center"/>
      <protection locked="0"/>
    </xf>
    <xf numFmtId="0" fontId="3" fillId="3" borderId="0" xfId="0" applyFont="1" applyFill="1" applyAlignment="1"/>
    <xf numFmtId="0" fontId="3" fillId="3" borderId="0" xfId="0" applyFont="1" applyFill="1" applyAlignment="1">
      <alignment horizontal="left"/>
    </xf>
    <xf numFmtId="165" fontId="8" fillId="6" borderId="15" xfId="1" applyNumberFormat="1" applyFont="1" applyFill="1" applyBorder="1" applyAlignment="1" applyProtection="1">
      <alignment horizontal="right" vertical="center"/>
      <protection locked="0"/>
    </xf>
    <xf numFmtId="41" fontId="8" fillId="6" borderId="15" xfId="1" applyNumberFormat="1" applyFont="1" applyFill="1" applyBorder="1" applyAlignment="1" applyProtection="1">
      <alignment horizontal="right" vertical="center"/>
      <protection locked="0"/>
    </xf>
    <xf numFmtId="164" fontId="9" fillId="7" borderId="5" xfId="1" applyNumberFormat="1" applyFont="1" applyFill="1" applyBorder="1" applyAlignment="1" applyProtection="1">
      <alignment horizontal="right" vertical="center"/>
      <protection locked="0"/>
    </xf>
    <xf numFmtId="164" fontId="12" fillId="7" borderId="5" xfId="1" applyNumberFormat="1" applyFont="1" applyFill="1" applyBorder="1" applyAlignment="1" applyProtection="1">
      <alignment horizontal="right" vertical="center"/>
      <protection locked="0"/>
    </xf>
    <xf numFmtId="0" fontId="2" fillId="3" borderId="0" xfId="0" applyNumberFormat="1" applyFont="1" applyFill="1" applyAlignment="1">
      <alignment horizontal="right"/>
    </xf>
    <xf numFmtId="41" fontId="2" fillId="3" borderId="0" xfId="0" applyNumberFormat="1" applyFont="1" applyFill="1"/>
    <xf numFmtId="9" fontId="2" fillId="3" borderId="0" xfId="3" applyFont="1" applyFill="1"/>
    <xf numFmtId="0" fontId="2" fillId="3" borderId="0" xfId="0" applyFont="1" applyFill="1" applyAlignment="1">
      <alignment horizontal="right"/>
    </xf>
    <xf numFmtId="164" fontId="2" fillId="3" borderId="0" xfId="0" applyNumberFormat="1" applyFont="1" applyFill="1" applyAlignment="1"/>
    <xf numFmtId="0" fontId="15" fillId="6" borderId="12" xfId="1" applyNumberFormat="1" applyFont="1" applyFill="1" applyBorder="1" applyAlignment="1" applyProtection="1">
      <alignment horizontal="left" vertical="center" wrapText="1"/>
      <protection locked="0"/>
    </xf>
    <xf numFmtId="0" fontId="15" fillId="6" borderId="14" xfId="1" applyNumberFormat="1" applyFont="1" applyFill="1" applyBorder="1" applyAlignment="1" applyProtection="1">
      <alignment horizontal="left" vertical="center" wrapText="1"/>
      <protection locked="0"/>
    </xf>
    <xf numFmtId="0" fontId="15" fillId="6" borderId="15" xfId="1" applyNumberFormat="1" applyFont="1" applyFill="1" applyBorder="1" applyAlignment="1" applyProtection="1">
      <alignment horizontal="left" vertical="center" wrapText="1"/>
      <protection locked="0"/>
    </xf>
    <xf numFmtId="0" fontId="10" fillId="3" borderId="16" xfId="4"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9" fontId="9" fillId="6" borderId="13" xfId="3" applyFont="1" applyFill="1" applyBorder="1" applyAlignment="1" applyProtection="1">
      <alignment horizontal="center" vertical="center"/>
      <protection locked="0"/>
    </xf>
    <xf numFmtId="9" fontId="9" fillId="6" borderId="14" xfId="3" applyFont="1" applyFill="1" applyBorder="1" applyAlignment="1" applyProtection="1">
      <alignment horizontal="center" vertical="center"/>
      <protection locked="0"/>
    </xf>
    <xf numFmtId="9" fontId="9" fillId="6" borderId="15" xfId="3" applyFont="1" applyFill="1" applyBorder="1" applyAlignment="1" applyProtection="1">
      <alignment horizontal="center" vertical="center"/>
      <protection locked="0"/>
    </xf>
  </cellXfs>
  <cellStyles count="5">
    <cellStyle name="40% - Accent2" xfId="2" builtinId="35"/>
    <cellStyle name="Comma" xfId="1" builtinId="3"/>
    <cellStyle name="Hyperlink" xfId="4" builtinId="8"/>
    <cellStyle name="Normal" xfId="0" builtinId="0"/>
    <cellStyle name="Percent" xfId="3" builtinId="5"/>
  </cellStyles>
  <dxfs count="0"/>
  <tableStyles count="0" defaultTableStyle="TableStyleMedium2" defaultPivotStyle="PivotStyleLight16"/>
  <colors>
    <mruColors>
      <color rgb="FFFFFFFF"/>
      <color rgb="FFFFF3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thinkdigital.net/"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thinkdigital.net/podcasts/" TargetMode="External"/><Relationship Id="rId2" Type="http://schemas.openxmlformats.org/officeDocument/2006/relationships/image" Target="../media/image2.png"/><Relationship Id="rId1" Type="http://schemas.openxmlformats.org/officeDocument/2006/relationships/hyperlink" Target="https://www.thinkdigital.net/"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2988449</xdr:colOff>
      <xdr:row>11</xdr:row>
      <xdr:rowOff>2562</xdr:rowOff>
    </xdr:from>
    <xdr:to>
      <xdr:col>2</xdr:col>
      <xdr:colOff>7051996</xdr:colOff>
      <xdr:row>11</xdr:row>
      <xdr:rowOff>989467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129963" y="5031762"/>
          <a:ext cx="7057119" cy="986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133350</xdr:rowOff>
    </xdr:from>
    <xdr:to>
      <xdr:col>1</xdr:col>
      <xdr:colOff>1611087</xdr:colOff>
      <xdr:row>4</xdr:row>
      <xdr:rowOff>25913</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1" y="308610"/>
          <a:ext cx="1611086" cy="563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133350</xdr:rowOff>
    </xdr:from>
    <xdr:to>
      <xdr:col>1</xdr:col>
      <xdr:colOff>1736513</xdr:colOff>
      <xdr:row>4</xdr:row>
      <xdr:rowOff>16388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0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04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07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04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07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16388</xdr:rowOff>
    </xdr:to>
    <xdr:pic>
      <xdr:nvPicPr>
        <xdr:cNvPr id="8" name="Picture 7">
          <a:hlinkClick xmlns:r="http://schemas.openxmlformats.org/officeDocument/2006/relationships" r:id="rId1"/>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0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9" name="Picture 8">
          <a:hlinkClick xmlns:r="http://schemas.openxmlformats.org/officeDocument/2006/relationships" r:id="rId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04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10" name="Picture 9">
          <a:hlinkClick xmlns:r="http://schemas.openxmlformats.org/officeDocument/2006/relationships" r:id="rId1"/>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07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11" name="Picture 10">
          <a:hlinkClick xmlns:r="http://schemas.openxmlformats.org/officeDocument/2006/relationships" r:id="rId1"/>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04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12" name="Picture 11">
          <a:hlinkClick xmlns:r="http://schemas.openxmlformats.org/officeDocument/2006/relationships" r:id="rId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07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16388</xdr:rowOff>
    </xdr:to>
    <xdr:pic>
      <xdr:nvPicPr>
        <xdr:cNvPr id="13" name="Picture 12">
          <a:hlinkClick xmlns:r="http://schemas.openxmlformats.org/officeDocument/2006/relationships" r:id="rId1"/>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0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14" name="Picture 13">
          <a:hlinkClick xmlns:r="http://schemas.openxmlformats.org/officeDocument/2006/relationships" r:id="rId1"/>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04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15" name="Picture 14">
          <a:hlinkClick xmlns:r="http://schemas.openxmlformats.org/officeDocument/2006/relationships" r:id="rId1"/>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07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16" name="Picture 15">
          <a:hlinkClick xmlns:r="http://schemas.openxmlformats.org/officeDocument/2006/relationships" r:id="rId1"/>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04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17" name="Picture 16">
          <a:hlinkClick xmlns:r="http://schemas.openxmlformats.org/officeDocument/2006/relationships" r:id="rId1"/>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07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16388</xdr:rowOff>
    </xdr:to>
    <xdr:pic>
      <xdr:nvPicPr>
        <xdr:cNvPr id="18" name="Picture 17">
          <a:hlinkClick xmlns:r="http://schemas.openxmlformats.org/officeDocument/2006/relationships" r:id="rId1"/>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21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19" name="Picture 18">
          <a:hlinkClick xmlns:r="http://schemas.openxmlformats.org/officeDocument/2006/relationships" r:id="rId1"/>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20" name="Picture 19">
          <a:hlinkClick xmlns:r="http://schemas.openxmlformats.org/officeDocument/2006/relationships" r:id="rId1"/>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21" name="Picture 20">
          <a:hlinkClick xmlns:r="http://schemas.openxmlformats.org/officeDocument/2006/relationships" r:id="rId1"/>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22" name="Picture 21">
          <a:hlinkClick xmlns:r="http://schemas.openxmlformats.org/officeDocument/2006/relationships" r:id="rId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16388</xdr:rowOff>
    </xdr:to>
    <xdr:pic>
      <xdr:nvPicPr>
        <xdr:cNvPr id="23" name="Picture 22">
          <a:hlinkClick xmlns:r="http://schemas.openxmlformats.org/officeDocument/2006/relationships" r:id="rId1"/>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21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24" name="Picture 23">
          <a:hlinkClick xmlns:r="http://schemas.openxmlformats.org/officeDocument/2006/relationships" r:id="rId1"/>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25" name="Picture 24">
          <a:hlinkClick xmlns:r="http://schemas.openxmlformats.org/officeDocument/2006/relationships" r:id="rId1"/>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26" name="Picture 25">
          <a:hlinkClick xmlns:r="http://schemas.openxmlformats.org/officeDocument/2006/relationships" r:id="rId1"/>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27" name="Picture 26">
          <a:hlinkClick xmlns:r="http://schemas.openxmlformats.org/officeDocument/2006/relationships" r:id="rId1"/>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16388</xdr:rowOff>
    </xdr:to>
    <xdr:pic>
      <xdr:nvPicPr>
        <xdr:cNvPr id="28" name="Picture 27">
          <a:hlinkClick xmlns:r="http://schemas.openxmlformats.org/officeDocument/2006/relationships" r:id="rId1"/>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21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29" name="Picture 28">
          <a:hlinkClick xmlns:r="http://schemas.openxmlformats.org/officeDocument/2006/relationships" r:id="rId1"/>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30" name="Picture 29">
          <a:hlinkClick xmlns:r="http://schemas.openxmlformats.org/officeDocument/2006/relationships" r:id="rId1"/>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31" name="Picture 30">
          <a:hlinkClick xmlns:r="http://schemas.openxmlformats.org/officeDocument/2006/relationships" r:id="rId1"/>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32" name="Picture 31">
          <a:hlinkClick xmlns:r="http://schemas.openxmlformats.org/officeDocument/2006/relationships" r:id="rId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16388</xdr:rowOff>
    </xdr:to>
    <xdr:pic>
      <xdr:nvPicPr>
        <xdr:cNvPr id="33" name="Picture 32">
          <a:hlinkClick xmlns:r="http://schemas.openxmlformats.org/officeDocument/2006/relationships" r:id="rId1"/>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21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34" name="Picture 33">
          <a:hlinkClick xmlns:r="http://schemas.openxmlformats.org/officeDocument/2006/relationships" r:id="rId1"/>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35" name="Picture 34">
          <a:hlinkClick xmlns:r="http://schemas.openxmlformats.org/officeDocument/2006/relationships" r:id="rId1"/>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36" name="Picture 35">
          <a:hlinkClick xmlns:r="http://schemas.openxmlformats.org/officeDocument/2006/relationships" r:id="rId1"/>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37" name="Picture 36">
          <a:hlinkClick xmlns:r="http://schemas.openxmlformats.org/officeDocument/2006/relationships" r:id="rId1"/>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16388</xdr:rowOff>
    </xdr:to>
    <xdr:pic>
      <xdr:nvPicPr>
        <xdr:cNvPr id="38" name="Picture 37">
          <a:hlinkClick xmlns:r="http://schemas.openxmlformats.org/officeDocument/2006/relationships" r:id="rId1"/>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21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39" name="Picture 38">
          <a:hlinkClick xmlns:r="http://schemas.openxmlformats.org/officeDocument/2006/relationships" r:id="rId1"/>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40" name="Picture 39">
          <a:hlinkClick xmlns:r="http://schemas.openxmlformats.org/officeDocument/2006/relationships" r:id="rId1"/>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41" name="Picture 40">
          <a:hlinkClick xmlns:r="http://schemas.openxmlformats.org/officeDocument/2006/relationships" r:id="rId1"/>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42" name="Picture 41">
          <a:hlinkClick xmlns:r="http://schemas.openxmlformats.org/officeDocument/2006/relationships" r:id="rId1"/>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16388</xdr:rowOff>
    </xdr:to>
    <xdr:pic>
      <xdr:nvPicPr>
        <xdr:cNvPr id="43" name="Picture 42">
          <a:hlinkClick xmlns:r="http://schemas.openxmlformats.org/officeDocument/2006/relationships" r:id="rId1"/>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21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44" name="Picture 43">
          <a:hlinkClick xmlns:r="http://schemas.openxmlformats.org/officeDocument/2006/relationships" r:id="rId1"/>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1736513</xdr:colOff>
      <xdr:row>3</xdr:row>
      <xdr:rowOff>40609</xdr:rowOff>
    </xdr:to>
    <xdr:pic>
      <xdr:nvPicPr>
        <xdr:cNvPr id="46" name="Picture 45">
          <a:hlinkClick xmlns:r="http://schemas.openxmlformats.org/officeDocument/2006/relationships" r:id="rId1"/>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175260"/>
          <a:ext cx="1736513" cy="71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133350</xdr:rowOff>
    </xdr:from>
    <xdr:to>
      <xdr:col>1</xdr:col>
      <xdr:colOff>1736513</xdr:colOff>
      <xdr:row>4</xdr:row>
      <xdr:rowOff>13122</xdr:rowOff>
    </xdr:to>
    <xdr:pic>
      <xdr:nvPicPr>
        <xdr:cNvPr id="47" name="Picture 46">
          <a:hlinkClick xmlns:r="http://schemas.openxmlformats.org/officeDocument/2006/relationships" r:id="rId3"/>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308610"/>
          <a:ext cx="1736513"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iab.com/guidelines/podcast-measurement-guidelines/" TargetMode="External"/><Relationship Id="rId1" Type="http://schemas.openxmlformats.org/officeDocument/2006/relationships/hyperlink" Target="https://www.iab.com/guidelines/podcast-measurement-guidelin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7"/>
  <sheetViews>
    <sheetView zoomScale="70" zoomScaleNormal="70" workbookViewId="0">
      <selection activeCell="C5" sqref="C5"/>
    </sheetView>
  </sheetViews>
  <sheetFormatPr defaultColWidth="8.88671875" defaultRowHeight="13.2" x14ac:dyDescent="0.25"/>
  <cols>
    <col min="1" max="1" width="2" style="17" customWidth="1"/>
    <col min="2" max="2" width="43.6640625" style="17" customWidth="1"/>
    <col min="3" max="3" width="155.33203125" style="17" customWidth="1"/>
    <col min="4" max="4" width="38.6640625" style="17" customWidth="1"/>
    <col min="5" max="16384" width="8.88671875" style="17"/>
  </cols>
  <sheetData>
    <row r="2" spans="2:4" x14ac:dyDescent="0.25">
      <c r="B2" s="7" t="s">
        <v>0</v>
      </c>
      <c r="C2" s="7"/>
      <c r="D2" s="7" t="s">
        <v>1</v>
      </c>
    </row>
    <row r="3" spans="2:4" ht="26.4" x14ac:dyDescent="0.25">
      <c r="B3" s="10" t="s">
        <v>2</v>
      </c>
      <c r="C3" s="30" t="s">
        <v>3</v>
      </c>
      <c r="D3" s="72" t="s">
        <v>4</v>
      </c>
    </row>
    <row r="4" spans="2:4" ht="26.4" x14ac:dyDescent="0.25">
      <c r="B4" s="10" t="s">
        <v>5</v>
      </c>
      <c r="C4" s="30" t="s">
        <v>6</v>
      </c>
      <c r="D4" s="73"/>
    </row>
    <row r="5" spans="2:4" x14ac:dyDescent="0.25">
      <c r="B5" s="10" t="s">
        <v>7</v>
      </c>
      <c r="C5" s="30" t="s">
        <v>8</v>
      </c>
      <c r="D5" s="73"/>
    </row>
    <row r="6" spans="2:4" ht="26.4" x14ac:dyDescent="0.25">
      <c r="B6" s="10" t="s">
        <v>9</v>
      </c>
      <c r="C6" s="30" t="s">
        <v>10</v>
      </c>
      <c r="D6" s="74"/>
    </row>
    <row r="7" spans="2:4" ht="52.8" x14ac:dyDescent="0.25">
      <c r="B7" s="49" t="s">
        <v>11</v>
      </c>
      <c r="C7" s="30" t="s">
        <v>12</v>
      </c>
      <c r="D7" s="32" t="s">
        <v>13</v>
      </c>
    </row>
    <row r="8" spans="2:4" x14ac:dyDescent="0.25">
      <c r="B8" s="31" t="s">
        <v>14</v>
      </c>
      <c r="C8" s="7"/>
      <c r="D8" s="7" t="s">
        <v>15</v>
      </c>
    </row>
    <row r="9" spans="2:4" ht="26.4" x14ac:dyDescent="0.25">
      <c r="B9" s="10" t="s">
        <v>16</v>
      </c>
      <c r="C9" s="30" t="s">
        <v>17</v>
      </c>
      <c r="D9" s="32" t="s">
        <v>18</v>
      </c>
    </row>
    <row r="10" spans="2:4" ht="39.6" x14ac:dyDescent="0.25">
      <c r="B10" s="10" t="s">
        <v>19</v>
      </c>
      <c r="C10" s="30" t="s">
        <v>20</v>
      </c>
      <c r="D10" s="32" t="s">
        <v>21</v>
      </c>
    </row>
    <row r="11" spans="2:4" ht="39.6" x14ac:dyDescent="0.25">
      <c r="B11" s="10" t="s">
        <v>22</v>
      </c>
      <c r="C11" s="30" t="s">
        <v>23</v>
      </c>
      <c r="D11" s="32" t="s">
        <v>24</v>
      </c>
    </row>
    <row r="12" spans="2:4" ht="78.599999999999994" customHeight="1" x14ac:dyDescent="0.25"/>
    <row r="13" spans="2:4" x14ac:dyDescent="0.25">
      <c r="B13" s="7" t="s">
        <v>25</v>
      </c>
      <c r="C13" s="7"/>
      <c r="D13" s="7" t="s">
        <v>1</v>
      </c>
    </row>
    <row r="14" spans="2:4" ht="39.6" x14ac:dyDescent="0.25">
      <c r="B14" s="3" t="s">
        <v>26</v>
      </c>
      <c r="C14" s="33" t="s">
        <v>27</v>
      </c>
    </row>
    <row r="15" spans="2:4" ht="39.6" x14ac:dyDescent="0.25">
      <c r="B15" s="3" t="s">
        <v>28</v>
      </c>
      <c r="C15" s="30" t="s">
        <v>29</v>
      </c>
      <c r="D15" s="75" t="s">
        <v>4</v>
      </c>
    </row>
    <row r="16" spans="2:4" ht="26.4" x14ac:dyDescent="0.25">
      <c r="B16" s="10" t="s">
        <v>30</v>
      </c>
      <c r="C16" s="30" t="s">
        <v>31</v>
      </c>
      <c r="D16" s="75"/>
    </row>
    <row r="17" spans="2:6" ht="13.8" x14ac:dyDescent="0.3">
      <c r="B17" s="3" t="s">
        <v>32</v>
      </c>
      <c r="C17" s="33" t="s">
        <v>33</v>
      </c>
      <c r="F17" s="12"/>
    </row>
    <row r="18" spans="2:6" ht="26.4" x14ac:dyDescent="0.3">
      <c r="B18" s="10" t="s">
        <v>34</v>
      </c>
      <c r="C18" s="30" t="s">
        <v>35</v>
      </c>
      <c r="F18" s="12"/>
    </row>
    <row r="19" spans="2:6" ht="13.8" x14ac:dyDescent="0.3">
      <c r="B19" s="10" t="s">
        <v>36</v>
      </c>
      <c r="C19" s="30" t="s">
        <v>37</v>
      </c>
      <c r="F19" s="12"/>
    </row>
    <row r="20" spans="2:6" ht="13.8" x14ac:dyDescent="0.3">
      <c r="B20" s="10" t="s">
        <v>38</v>
      </c>
      <c r="C20" s="30" t="s">
        <v>39</v>
      </c>
      <c r="F20" s="12"/>
    </row>
    <row r="21" spans="2:6" ht="13.8" x14ac:dyDescent="0.3">
      <c r="B21" s="34" t="s">
        <v>40</v>
      </c>
      <c r="C21" s="35" t="s">
        <v>41</v>
      </c>
      <c r="F21" s="12"/>
    </row>
    <row r="22" spans="2:6" ht="13.8" x14ac:dyDescent="0.3">
      <c r="B22" s="31" t="s">
        <v>42</v>
      </c>
      <c r="C22" s="7"/>
      <c r="D22" s="7"/>
      <c r="F22" s="12"/>
    </row>
    <row r="23" spans="2:6" ht="26.4" x14ac:dyDescent="0.3">
      <c r="B23" s="3" t="s">
        <v>43</v>
      </c>
      <c r="C23" s="30" t="s">
        <v>44</v>
      </c>
      <c r="F23" s="12"/>
    </row>
    <row r="24" spans="2:6" ht="26.4" x14ac:dyDescent="0.3">
      <c r="B24" s="3" t="s">
        <v>45</v>
      </c>
      <c r="C24" s="30" t="s">
        <v>46</v>
      </c>
      <c r="F24" s="12"/>
    </row>
    <row r="25" spans="2:6" ht="13.8" x14ac:dyDescent="0.3">
      <c r="B25" s="3" t="s">
        <v>47</v>
      </c>
      <c r="C25" s="30" t="s">
        <v>48</v>
      </c>
      <c r="F25" s="12"/>
    </row>
    <row r="26" spans="2:6" ht="26.4" x14ac:dyDescent="0.25">
      <c r="B26" s="3" t="s">
        <v>49</v>
      </c>
      <c r="C26" s="30" t="s">
        <v>50</v>
      </c>
    </row>
    <row r="27" spans="2:6" ht="39.6" x14ac:dyDescent="0.25">
      <c r="B27" s="3" t="s">
        <v>51</v>
      </c>
      <c r="C27" s="30" t="s">
        <v>52</v>
      </c>
    </row>
  </sheetData>
  <mergeCells count="2">
    <mergeCell ref="D3:D6"/>
    <mergeCell ref="D15:D16"/>
  </mergeCells>
  <hyperlinks>
    <hyperlink ref="D15" r:id="rId1"/>
    <hyperlink ref="D3"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EB5"/>
  </sheetPr>
  <dimension ref="A1:T61"/>
  <sheetViews>
    <sheetView topLeftCell="A5" zoomScale="70" zoomScaleNormal="70" workbookViewId="0">
      <selection activeCell="A20" sqref="A20:XFD20"/>
    </sheetView>
  </sheetViews>
  <sheetFormatPr defaultColWidth="8.6640625" defaultRowHeight="13.2" x14ac:dyDescent="0.25"/>
  <cols>
    <col min="1" max="1" width="0.6640625" style="17" customWidth="1"/>
    <col min="2" max="2" width="27.44140625" style="17" customWidth="1"/>
    <col min="3" max="3" width="31" style="17" customWidth="1"/>
    <col min="4" max="4" width="21.109375" style="1" customWidth="1"/>
    <col min="5" max="5" width="10.44140625" style="1" customWidth="1"/>
    <col min="6" max="6" width="12.44140625" style="17" customWidth="1"/>
    <col min="7" max="7" width="13" style="17" customWidth="1"/>
    <col min="8" max="8" width="14.6640625" style="17" customWidth="1"/>
    <col min="9" max="9" width="8.6640625" style="17" customWidth="1"/>
    <col min="10" max="10" width="9.44140625" style="17" customWidth="1"/>
    <col min="11" max="11" width="9.33203125" style="17" customWidth="1"/>
    <col min="12" max="12" width="15.109375" style="17" customWidth="1"/>
    <col min="13" max="14" width="8.44140625" style="17" customWidth="1"/>
    <col min="15" max="15" width="9.44140625" style="17" customWidth="1"/>
    <col min="16" max="16" width="15.109375" style="17" customWidth="1"/>
    <col min="17" max="17" width="13.109375" style="17" customWidth="1"/>
    <col min="18" max="18" width="13.44140625" style="17" customWidth="1"/>
    <col min="19" max="16384" width="8.6640625" style="17"/>
  </cols>
  <sheetData>
    <row r="1" spans="1:19" ht="13.8" thickBot="1" x14ac:dyDescent="0.3">
      <c r="F1" s="20"/>
      <c r="I1" s="40"/>
      <c r="J1" s="40"/>
      <c r="K1" s="40"/>
      <c r="L1" s="40"/>
      <c r="M1" s="40"/>
    </row>
    <row r="2" spans="1:19" ht="26.4" x14ac:dyDescent="0.25">
      <c r="A2" s="1"/>
      <c r="B2" s="1"/>
      <c r="C2" s="1"/>
      <c r="F2" s="13" t="s">
        <v>53</v>
      </c>
      <c r="I2" s="40"/>
      <c r="K2" s="40"/>
      <c r="L2" s="40"/>
      <c r="M2" s="40"/>
    </row>
    <row r="3" spans="1:19" x14ac:dyDescent="0.25">
      <c r="A3" s="1"/>
      <c r="B3" s="1"/>
      <c r="C3" s="1"/>
      <c r="F3" s="11" t="s">
        <v>54</v>
      </c>
      <c r="I3" s="40"/>
      <c r="K3" s="40"/>
      <c r="L3" s="40"/>
      <c r="M3" s="40"/>
      <c r="N3" s="40"/>
      <c r="O3" s="40"/>
    </row>
    <row r="4" spans="1:19" x14ac:dyDescent="0.25">
      <c r="A4" s="1"/>
      <c r="B4" s="1"/>
      <c r="C4" s="1"/>
      <c r="F4" s="11" t="s">
        <v>55</v>
      </c>
      <c r="I4" s="40"/>
      <c r="K4" s="40"/>
      <c r="L4" s="40"/>
      <c r="M4" s="40"/>
      <c r="N4" s="40"/>
      <c r="O4" s="40"/>
    </row>
    <row r="5" spans="1:19" x14ac:dyDescent="0.25">
      <c r="A5" s="1"/>
      <c r="B5" s="1"/>
      <c r="C5" s="1"/>
      <c r="F5" s="11" t="s">
        <v>56</v>
      </c>
      <c r="I5" s="40"/>
      <c r="K5" s="40"/>
      <c r="L5" s="40"/>
      <c r="M5" s="40"/>
      <c r="N5" s="40"/>
      <c r="O5" s="40"/>
    </row>
    <row r="6" spans="1:19" x14ac:dyDescent="0.25">
      <c r="A6" s="1"/>
      <c r="B6" s="1"/>
      <c r="C6" s="1"/>
      <c r="F6" s="50"/>
      <c r="G6" s="24"/>
      <c r="H6" s="24"/>
      <c r="I6" s="25"/>
      <c r="J6" s="26"/>
      <c r="K6" s="25"/>
      <c r="L6" s="26"/>
      <c r="M6" s="20"/>
    </row>
    <row r="7" spans="1:19" x14ac:dyDescent="0.25">
      <c r="A7" s="1"/>
      <c r="B7" s="1"/>
      <c r="C7" s="1"/>
      <c r="F7" s="20"/>
      <c r="G7" s="19"/>
      <c r="H7" s="19"/>
      <c r="I7" s="18"/>
      <c r="J7" s="23"/>
      <c r="K7" s="18"/>
      <c r="L7" s="20"/>
      <c r="M7" s="27"/>
    </row>
    <row r="8" spans="1:19" ht="13.2" customHeight="1" x14ac:dyDescent="0.25">
      <c r="A8" s="1"/>
      <c r="B8" s="1"/>
      <c r="C8" s="1"/>
      <c r="F8" s="20"/>
      <c r="I8" s="76" t="s">
        <v>57</v>
      </c>
      <c r="J8" s="77"/>
      <c r="K8" s="77"/>
      <c r="L8" s="78"/>
      <c r="M8" s="79" t="s">
        <v>58</v>
      </c>
      <c r="N8" s="80"/>
      <c r="O8" s="80"/>
      <c r="P8" s="80"/>
      <c r="Q8" s="80"/>
    </row>
    <row r="9" spans="1:19" ht="66" x14ac:dyDescent="0.25">
      <c r="B9" s="7" t="s">
        <v>59</v>
      </c>
      <c r="C9" s="7" t="s">
        <v>60</v>
      </c>
      <c r="D9" s="7" t="s">
        <v>147</v>
      </c>
      <c r="E9" s="2" t="s">
        <v>62</v>
      </c>
      <c r="F9" s="7" t="s">
        <v>63</v>
      </c>
      <c r="G9" s="7" t="s">
        <v>64</v>
      </c>
      <c r="H9" s="7" t="s">
        <v>65</v>
      </c>
      <c r="I9" s="7" t="s">
        <v>66</v>
      </c>
      <c r="J9" s="7" t="s">
        <v>67</v>
      </c>
      <c r="K9" s="7" t="s">
        <v>68</v>
      </c>
      <c r="L9" s="8" t="s">
        <v>69</v>
      </c>
      <c r="M9" s="7" t="s">
        <v>66</v>
      </c>
      <c r="N9" s="7" t="s">
        <v>67</v>
      </c>
      <c r="O9" s="7" t="s">
        <v>68</v>
      </c>
      <c r="P9" s="8" t="s">
        <v>69</v>
      </c>
      <c r="Q9" s="8" t="s">
        <v>70</v>
      </c>
      <c r="R9" s="8" t="s">
        <v>71</v>
      </c>
    </row>
    <row r="10" spans="1:19" x14ac:dyDescent="0.25">
      <c r="B10" s="3" t="s">
        <v>72</v>
      </c>
      <c r="C10" s="3" t="s">
        <v>73</v>
      </c>
      <c r="D10" s="4" t="s">
        <v>74</v>
      </c>
      <c r="E10" s="6">
        <v>8</v>
      </c>
      <c r="F10" s="58">
        <v>8000</v>
      </c>
      <c r="G10" s="59">
        <f t="shared" ref="G10:G44" si="0">E10*F10</f>
        <v>64000</v>
      </c>
      <c r="H10" s="59">
        <v>37000</v>
      </c>
      <c r="I10" s="47" t="s">
        <v>75</v>
      </c>
      <c r="J10" s="47" t="s">
        <v>75</v>
      </c>
      <c r="K10" s="47" t="s">
        <v>75</v>
      </c>
      <c r="L10" s="56" t="s">
        <v>75</v>
      </c>
      <c r="M10" s="47" t="s">
        <v>75</v>
      </c>
      <c r="N10" s="47" t="s">
        <v>75</v>
      </c>
      <c r="O10" s="47" t="s">
        <v>75</v>
      </c>
      <c r="P10" s="56" t="s">
        <v>75</v>
      </c>
      <c r="Q10" s="60" t="s">
        <v>75</v>
      </c>
      <c r="R10" s="60" t="s">
        <v>75</v>
      </c>
    </row>
    <row r="11" spans="1:19" x14ac:dyDescent="0.25">
      <c r="B11" s="3" t="s">
        <v>90</v>
      </c>
      <c r="C11" s="3" t="s">
        <v>91</v>
      </c>
      <c r="D11" s="4" t="s">
        <v>92</v>
      </c>
      <c r="E11" s="6">
        <v>8</v>
      </c>
      <c r="F11" s="59">
        <v>6300</v>
      </c>
      <c r="G11" s="59">
        <f>E11*F11</f>
        <v>50400</v>
      </c>
      <c r="H11" s="59" t="s">
        <v>180</v>
      </c>
      <c r="I11" s="47" t="s">
        <v>75</v>
      </c>
      <c r="J11" s="47" t="s">
        <v>75</v>
      </c>
      <c r="K11" s="47" t="s">
        <v>75</v>
      </c>
      <c r="L11" s="56" t="s">
        <v>75</v>
      </c>
      <c r="M11" s="47" t="s">
        <v>75</v>
      </c>
      <c r="N11" s="47" t="s">
        <v>75</v>
      </c>
      <c r="O11" s="47" t="s">
        <v>75</v>
      </c>
      <c r="P11" s="56" t="s">
        <v>75</v>
      </c>
      <c r="Q11" s="60" t="s">
        <v>75</v>
      </c>
      <c r="R11" s="60" t="s">
        <v>75</v>
      </c>
      <c r="S11" s="22"/>
    </row>
    <row r="12" spans="1:19" x14ac:dyDescent="0.25">
      <c r="B12" s="3" t="s">
        <v>76</v>
      </c>
      <c r="C12" s="3" t="s">
        <v>77</v>
      </c>
      <c r="D12" s="4" t="s">
        <v>78</v>
      </c>
      <c r="E12" s="6">
        <v>16</v>
      </c>
      <c r="F12" s="59">
        <v>5000</v>
      </c>
      <c r="G12" s="59">
        <f t="shared" si="0"/>
        <v>80000</v>
      </c>
      <c r="H12" s="59">
        <v>40000</v>
      </c>
      <c r="I12" s="47" t="s">
        <v>75</v>
      </c>
      <c r="J12" s="47" t="s">
        <v>75</v>
      </c>
      <c r="K12" s="47" t="s">
        <v>75</v>
      </c>
      <c r="L12" s="56" t="s">
        <v>75</v>
      </c>
      <c r="M12" s="47" t="s">
        <v>75</v>
      </c>
      <c r="N12" s="47" t="s">
        <v>75</v>
      </c>
      <c r="O12" s="47" t="s">
        <v>75</v>
      </c>
      <c r="P12" s="56" t="s">
        <v>75</v>
      </c>
      <c r="Q12" s="60" t="s">
        <v>75</v>
      </c>
      <c r="R12" s="60" t="s">
        <v>75</v>
      </c>
    </row>
    <row r="13" spans="1:19" x14ac:dyDescent="0.25">
      <c r="B13" s="3" t="s">
        <v>79</v>
      </c>
      <c r="C13" s="3" t="s">
        <v>77</v>
      </c>
      <c r="D13" s="4" t="s">
        <v>78</v>
      </c>
      <c r="E13" s="6">
        <v>4</v>
      </c>
      <c r="F13" s="59">
        <v>5000</v>
      </c>
      <c r="G13" s="59">
        <f t="shared" si="0"/>
        <v>20000</v>
      </c>
      <c r="H13" s="59">
        <v>40000</v>
      </c>
      <c r="I13" s="47" t="s">
        <v>75</v>
      </c>
      <c r="J13" s="47" t="s">
        <v>75</v>
      </c>
      <c r="K13" s="47" t="s">
        <v>75</v>
      </c>
      <c r="L13" s="56" t="s">
        <v>75</v>
      </c>
      <c r="M13" s="47" t="s">
        <v>75</v>
      </c>
      <c r="N13" s="47" t="s">
        <v>75</v>
      </c>
      <c r="O13" s="47" t="s">
        <v>75</v>
      </c>
      <c r="P13" s="56" t="s">
        <v>75</v>
      </c>
      <c r="Q13" s="60" t="s">
        <v>75</v>
      </c>
      <c r="R13" s="60" t="s">
        <v>75</v>
      </c>
      <c r="S13" s="61"/>
    </row>
    <row r="14" spans="1:19" x14ac:dyDescent="0.25">
      <c r="B14" s="3" t="s">
        <v>163</v>
      </c>
      <c r="C14" s="43" t="s">
        <v>164</v>
      </c>
      <c r="D14" s="4" t="s">
        <v>166</v>
      </c>
      <c r="E14" s="6">
        <v>4</v>
      </c>
      <c r="F14" s="58">
        <v>5000</v>
      </c>
      <c r="G14" s="59">
        <f>E14*F14</f>
        <v>20000</v>
      </c>
      <c r="H14" s="59">
        <v>106000</v>
      </c>
      <c r="I14" s="47" t="s">
        <v>83</v>
      </c>
      <c r="J14" s="47" t="s">
        <v>83</v>
      </c>
      <c r="K14" s="47" t="s">
        <v>83</v>
      </c>
      <c r="L14" s="56" t="s">
        <v>83</v>
      </c>
      <c r="M14" s="47" t="s">
        <v>83</v>
      </c>
      <c r="N14" s="47" t="s">
        <v>83</v>
      </c>
      <c r="O14" s="47" t="s">
        <v>83</v>
      </c>
      <c r="P14" s="56" t="s">
        <v>83</v>
      </c>
      <c r="Q14" s="60" t="s">
        <v>75</v>
      </c>
      <c r="R14" s="60" t="s">
        <v>75</v>
      </c>
    </row>
    <row r="15" spans="1:19" x14ac:dyDescent="0.25">
      <c r="B15" s="3" t="s">
        <v>80</v>
      </c>
      <c r="C15" s="3" t="s">
        <v>81</v>
      </c>
      <c r="D15" s="4" t="s">
        <v>82</v>
      </c>
      <c r="E15" s="6">
        <v>3</v>
      </c>
      <c r="F15" s="59">
        <v>3850</v>
      </c>
      <c r="G15" s="59">
        <f t="shared" si="0"/>
        <v>11550</v>
      </c>
      <c r="H15" s="59" t="s">
        <v>180</v>
      </c>
      <c r="I15" s="47" t="s">
        <v>75</v>
      </c>
      <c r="J15" s="47" t="s">
        <v>75</v>
      </c>
      <c r="K15" s="47" t="s">
        <v>75</v>
      </c>
      <c r="L15" s="56" t="s">
        <v>75</v>
      </c>
      <c r="M15" s="47" t="s">
        <v>75</v>
      </c>
      <c r="N15" s="47" t="s">
        <v>75</v>
      </c>
      <c r="O15" s="47" t="s">
        <v>75</v>
      </c>
      <c r="P15" s="56" t="s">
        <v>75</v>
      </c>
      <c r="Q15" s="60" t="s">
        <v>75</v>
      </c>
      <c r="R15" s="60" t="s">
        <v>75</v>
      </c>
      <c r="S15" s="22"/>
    </row>
    <row r="16" spans="1:19" x14ac:dyDescent="0.25">
      <c r="B16" s="3" t="s">
        <v>84</v>
      </c>
      <c r="C16" s="3" t="s">
        <v>85</v>
      </c>
      <c r="D16" s="4" t="s">
        <v>74</v>
      </c>
      <c r="E16" s="6">
        <v>4</v>
      </c>
      <c r="F16" s="58">
        <v>3500</v>
      </c>
      <c r="G16" s="59">
        <f t="shared" si="0"/>
        <v>14000</v>
      </c>
      <c r="H16" s="59">
        <v>20000</v>
      </c>
      <c r="I16" s="47" t="s">
        <v>75</v>
      </c>
      <c r="J16" s="47" t="s">
        <v>75</v>
      </c>
      <c r="K16" s="47" t="s">
        <v>75</v>
      </c>
      <c r="L16" s="56" t="s">
        <v>75</v>
      </c>
      <c r="M16" s="47" t="s">
        <v>75</v>
      </c>
      <c r="N16" s="47" t="s">
        <v>75</v>
      </c>
      <c r="O16" s="47" t="s">
        <v>75</v>
      </c>
      <c r="P16" s="56" t="s">
        <v>75</v>
      </c>
      <c r="Q16" s="60" t="s">
        <v>75</v>
      </c>
      <c r="R16" s="60" t="s">
        <v>75</v>
      </c>
    </row>
    <row r="17" spans="2:20" x14ac:dyDescent="0.25">
      <c r="B17" s="3" t="s">
        <v>144</v>
      </c>
      <c r="C17" s="3" t="s">
        <v>145</v>
      </c>
      <c r="D17" s="4" t="s">
        <v>146</v>
      </c>
      <c r="E17" s="6">
        <v>10</v>
      </c>
      <c r="F17" s="59">
        <v>3500</v>
      </c>
      <c r="G17" s="59">
        <f>E17*F17</f>
        <v>35000</v>
      </c>
      <c r="H17" s="59" t="s">
        <v>180</v>
      </c>
      <c r="I17" s="47" t="s">
        <v>75</v>
      </c>
      <c r="J17" s="47" t="s">
        <v>75</v>
      </c>
      <c r="K17" s="47" t="s">
        <v>75</v>
      </c>
      <c r="L17" s="56" t="s">
        <v>75</v>
      </c>
      <c r="M17" s="47" t="s">
        <v>75</v>
      </c>
      <c r="N17" s="47" t="s">
        <v>75</v>
      </c>
      <c r="O17" s="47" t="s">
        <v>75</v>
      </c>
      <c r="P17" s="56" t="s">
        <v>75</v>
      </c>
      <c r="Q17" s="60" t="s">
        <v>75</v>
      </c>
      <c r="R17" s="60" t="s">
        <v>75</v>
      </c>
      <c r="S17" s="22"/>
    </row>
    <row r="18" spans="2:20" x14ac:dyDescent="0.25">
      <c r="B18" s="3" t="s">
        <v>86</v>
      </c>
      <c r="C18" s="3" t="s">
        <v>87</v>
      </c>
      <c r="D18" s="4" t="s">
        <v>74</v>
      </c>
      <c r="E18" s="6">
        <v>5</v>
      </c>
      <c r="F18" s="58">
        <v>3000</v>
      </c>
      <c r="G18" s="59">
        <f t="shared" si="0"/>
        <v>15000</v>
      </c>
      <c r="H18" s="59">
        <v>22000</v>
      </c>
      <c r="I18" s="47" t="s">
        <v>75</v>
      </c>
      <c r="J18" s="47" t="s">
        <v>75</v>
      </c>
      <c r="K18" s="47" t="s">
        <v>75</v>
      </c>
      <c r="L18" s="56" t="s">
        <v>75</v>
      </c>
      <c r="M18" s="47" t="s">
        <v>75</v>
      </c>
      <c r="N18" s="47" t="s">
        <v>75</v>
      </c>
      <c r="O18" s="47" t="s">
        <v>75</v>
      </c>
      <c r="P18" s="56" t="s">
        <v>75</v>
      </c>
      <c r="Q18" s="60" t="s">
        <v>75</v>
      </c>
      <c r="R18" s="60" t="s">
        <v>75</v>
      </c>
      <c r="S18" s="22"/>
    </row>
    <row r="19" spans="2:20" x14ac:dyDescent="0.25">
      <c r="B19" s="3" t="s">
        <v>88</v>
      </c>
      <c r="C19" s="3" t="s">
        <v>89</v>
      </c>
      <c r="D19" s="4" t="s">
        <v>74</v>
      </c>
      <c r="E19" s="6">
        <v>4</v>
      </c>
      <c r="F19" s="58">
        <v>3000</v>
      </c>
      <c r="G19" s="59">
        <f t="shared" si="0"/>
        <v>12000</v>
      </c>
      <c r="H19" s="59">
        <v>18000</v>
      </c>
      <c r="I19" s="47" t="s">
        <v>75</v>
      </c>
      <c r="J19" s="47" t="s">
        <v>75</v>
      </c>
      <c r="K19" s="47" t="s">
        <v>75</v>
      </c>
      <c r="L19" s="56" t="s">
        <v>75</v>
      </c>
      <c r="M19" s="47" t="s">
        <v>75</v>
      </c>
      <c r="N19" s="47" t="s">
        <v>75</v>
      </c>
      <c r="O19" s="47" t="s">
        <v>75</v>
      </c>
      <c r="P19" s="56" t="s">
        <v>75</v>
      </c>
      <c r="Q19" s="60" t="s">
        <v>75</v>
      </c>
      <c r="R19" s="60" t="s">
        <v>75</v>
      </c>
      <c r="S19" s="61"/>
    </row>
    <row r="20" spans="2:20" x14ac:dyDescent="0.25">
      <c r="B20" s="3" t="s">
        <v>171</v>
      </c>
      <c r="C20" s="3" t="s">
        <v>172</v>
      </c>
      <c r="D20" s="4" t="s">
        <v>173</v>
      </c>
      <c r="E20" s="6">
        <v>4</v>
      </c>
      <c r="F20" s="58">
        <v>2500</v>
      </c>
      <c r="G20" s="59">
        <f>E20*F20</f>
        <v>10000</v>
      </c>
      <c r="H20" s="59">
        <v>250000</v>
      </c>
      <c r="I20" s="47" t="s">
        <v>75</v>
      </c>
      <c r="J20" s="47" t="s">
        <v>75</v>
      </c>
      <c r="K20" s="47" t="s">
        <v>75</v>
      </c>
      <c r="L20" s="56" t="s">
        <v>75</v>
      </c>
      <c r="M20" s="47" t="s">
        <v>75</v>
      </c>
      <c r="N20" s="47" t="s">
        <v>75</v>
      </c>
      <c r="O20" s="47" t="s">
        <v>75</v>
      </c>
      <c r="P20" s="56" t="s">
        <v>75</v>
      </c>
      <c r="Q20" s="60" t="s">
        <v>75</v>
      </c>
      <c r="R20" s="60" t="s">
        <v>75</v>
      </c>
    </row>
    <row r="21" spans="2:20" x14ac:dyDescent="0.25">
      <c r="B21" s="3" t="s">
        <v>93</v>
      </c>
      <c r="C21" s="3" t="s">
        <v>94</v>
      </c>
      <c r="D21" s="4" t="s">
        <v>95</v>
      </c>
      <c r="E21" s="6">
        <v>3</v>
      </c>
      <c r="F21" s="59">
        <v>2000</v>
      </c>
      <c r="G21" s="59">
        <f t="shared" si="0"/>
        <v>6000</v>
      </c>
      <c r="H21" s="59">
        <v>8000</v>
      </c>
      <c r="I21" s="47" t="s">
        <v>75</v>
      </c>
      <c r="J21" s="47" t="s">
        <v>75</v>
      </c>
      <c r="K21" s="47" t="s">
        <v>75</v>
      </c>
      <c r="L21" s="56" t="s">
        <v>75</v>
      </c>
      <c r="M21" s="47" t="s">
        <v>75</v>
      </c>
      <c r="N21" s="47" t="s">
        <v>75</v>
      </c>
      <c r="O21" s="47" t="s">
        <v>75</v>
      </c>
      <c r="P21" s="56" t="s">
        <v>75</v>
      </c>
      <c r="Q21" s="60" t="s">
        <v>75</v>
      </c>
      <c r="R21" s="60" t="s">
        <v>75</v>
      </c>
      <c r="S21" s="22"/>
    </row>
    <row r="22" spans="2:20" x14ac:dyDescent="0.25">
      <c r="B22" s="3" t="s">
        <v>96</v>
      </c>
      <c r="C22" s="3" t="s">
        <v>97</v>
      </c>
      <c r="D22" s="4" t="s">
        <v>98</v>
      </c>
      <c r="E22" s="6">
        <v>2</v>
      </c>
      <c r="F22" s="59">
        <v>1600</v>
      </c>
      <c r="G22" s="59">
        <f t="shared" si="0"/>
        <v>3200</v>
      </c>
      <c r="H22" s="59" t="s">
        <v>180</v>
      </c>
      <c r="I22" s="47" t="s">
        <v>75</v>
      </c>
      <c r="J22" s="47" t="s">
        <v>75</v>
      </c>
      <c r="K22" s="47" t="s">
        <v>75</v>
      </c>
      <c r="L22" s="56" t="s">
        <v>75</v>
      </c>
      <c r="M22" s="47" t="s">
        <v>75</v>
      </c>
      <c r="N22" s="47" t="s">
        <v>75</v>
      </c>
      <c r="O22" s="47" t="s">
        <v>75</v>
      </c>
      <c r="P22" s="56" t="s">
        <v>75</v>
      </c>
      <c r="Q22" s="60" t="s">
        <v>75</v>
      </c>
      <c r="R22" s="60" t="s">
        <v>75</v>
      </c>
      <c r="S22" s="22"/>
    </row>
    <row r="23" spans="2:20" x14ac:dyDescent="0.25">
      <c r="B23" s="3" t="s">
        <v>157</v>
      </c>
      <c r="C23" s="3" t="s">
        <v>151</v>
      </c>
      <c r="D23" s="4" t="s">
        <v>74</v>
      </c>
      <c r="E23" s="6">
        <v>4</v>
      </c>
      <c r="F23" s="58">
        <v>1500</v>
      </c>
      <c r="G23" s="59">
        <f t="shared" si="0"/>
        <v>6000</v>
      </c>
      <c r="H23" s="59">
        <v>5500</v>
      </c>
      <c r="I23" s="47" t="s">
        <v>75</v>
      </c>
      <c r="J23" s="47" t="s">
        <v>75</v>
      </c>
      <c r="K23" s="47" t="s">
        <v>75</v>
      </c>
      <c r="L23" s="56" t="s">
        <v>75</v>
      </c>
      <c r="M23" s="47" t="s">
        <v>75</v>
      </c>
      <c r="N23" s="47" t="s">
        <v>75</v>
      </c>
      <c r="O23" s="47" t="s">
        <v>75</v>
      </c>
      <c r="P23" s="56" t="s">
        <v>75</v>
      </c>
      <c r="Q23" s="60" t="s">
        <v>75</v>
      </c>
      <c r="R23" s="60" t="s">
        <v>75</v>
      </c>
      <c r="S23" s="62"/>
    </row>
    <row r="24" spans="2:20" x14ac:dyDescent="0.25">
      <c r="B24" s="3" t="s">
        <v>99</v>
      </c>
      <c r="C24" s="3" t="s">
        <v>100</v>
      </c>
      <c r="D24" s="4" t="s">
        <v>101</v>
      </c>
      <c r="E24" s="6">
        <v>3</v>
      </c>
      <c r="F24" s="58">
        <v>1500</v>
      </c>
      <c r="G24" s="59">
        <f t="shared" si="0"/>
        <v>4500</v>
      </c>
      <c r="H24" s="59" t="s">
        <v>180</v>
      </c>
      <c r="I24" s="47" t="s">
        <v>75</v>
      </c>
      <c r="J24" s="47" t="s">
        <v>75</v>
      </c>
      <c r="K24" s="47" t="s">
        <v>75</v>
      </c>
      <c r="L24" s="56" t="s">
        <v>83</v>
      </c>
      <c r="M24" s="47" t="s">
        <v>75</v>
      </c>
      <c r="N24" s="47" t="s">
        <v>75</v>
      </c>
      <c r="O24" s="47" t="s">
        <v>75</v>
      </c>
      <c r="P24" s="56" t="str">
        <f>L24</f>
        <v>n/a</v>
      </c>
      <c r="Q24" s="60" t="s">
        <v>75</v>
      </c>
      <c r="R24" s="60" t="s">
        <v>75</v>
      </c>
      <c r="S24" s="22"/>
    </row>
    <row r="25" spans="2:20" x14ac:dyDescent="0.25">
      <c r="B25" s="3" t="s">
        <v>102</v>
      </c>
      <c r="C25" s="3" t="s">
        <v>103</v>
      </c>
      <c r="D25" s="4" t="s">
        <v>82</v>
      </c>
      <c r="E25" s="6">
        <v>4</v>
      </c>
      <c r="F25" s="58">
        <v>1250</v>
      </c>
      <c r="G25" s="59">
        <f t="shared" si="0"/>
        <v>5000</v>
      </c>
      <c r="H25" s="59" t="s">
        <v>180</v>
      </c>
      <c r="I25" s="47" t="s">
        <v>75</v>
      </c>
      <c r="J25" s="47" t="s">
        <v>75</v>
      </c>
      <c r="K25" s="47" t="s">
        <v>75</v>
      </c>
      <c r="L25" s="56" t="s">
        <v>75</v>
      </c>
      <c r="M25" s="47" t="s">
        <v>75</v>
      </c>
      <c r="N25" s="47" t="s">
        <v>75</v>
      </c>
      <c r="O25" s="47" t="s">
        <v>75</v>
      </c>
      <c r="P25" s="56" t="s">
        <v>75</v>
      </c>
      <c r="Q25" s="60" t="s">
        <v>75</v>
      </c>
      <c r="R25" s="60" t="s">
        <v>75</v>
      </c>
      <c r="S25" s="22"/>
    </row>
    <row r="26" spans="2:20" x14ac:dyDescent="0.25">
      <c r="B26" s="3" t="s">
        <v>168</v>
      </c>
      <c r="C26" s="43" t="s">
        <v>169</v>
      </c>
      <c r="D26" s="44" t="s">
        <v>170</v>
      </c>
      <c r="E26" s="45">
        <v>2</v>
      </c>
      <c r="F26" s="63">
        <v>1000</v>
      </c>
      <c r="G26" s="59">
        <f>E26*F26</f>
        <v>2000</v>
      </c>
      <c r="H26" s="64">
        <v>200</v>
      </c>
      <c r="I26" s="47" t="s">
        <v>75</v>
      </c>
      <c r="J26" s="47" t="s">
        <v>75</v>
      </c>
      <c r="K26" s="47" t="s">
        <v>75</v>
      </c>
      <c r="L26" s="56" t="s">
        <v>75</v>
      </c>
      <c r="M26" s="47" t="s">
        <v>75</v>
      </c>
      <c r="N26" s="47" t="s">
        <v>75</v>
      </c>
      <c r="O26" s="47" t="s">
        <v>75</v>
      </c>
      <c r="P26" s="56" t="s">
        <v>75</v>
      </c>
      <c r="Q26" s="60" t="s">
        <v>75</v>
      </c>
      <c r="R26" s="60" t="s">
        <v>75</v>
      </c>
    </row>
    <row r="27" spans="2:20" s="1" customFormat="1" x14ac:dyDescent="0.25">
      <c r="B27" s="3" t="s">
        <v>104</v>
      </c>
      <c r="C27" s="3" t="s">
        <v>105</v>
      </c>
      <c r="D27" s="44" t="s">
        <v>82</v>
      </c>
      <c r="E27" s="45">
        <v>4</v>
      </c>
      <c r="F27" s="63">
        <v>700</v>
      </c>
      <c r="G27" s="59">
        <f t="shared" si="0"/>
        <v>2800</v>
      </c>
      <c r="H27" s="64" t="s">
        <v>180</v>
      </c>
      <c r="I27" s="47" t="s">
        <v>83</v>
      </c>
      <c r="J27" s="47" t="s">
        <v>83</v>
      </c>
      <c r="K27" s="47" t="s">
        <v>83</v>
      </c>
      <c r="L27" s="56" t="s">
        <v>83</v>
      </c>
      <c r="M27" s="47" t="s">
        <v>75</v>
      </c>
      <c r="N27" s="47" t="s">
        <v>75</v>
      </c>
      <c r="O27" s="47" t="s">
        <v>75</v>
      </c>
      <c r="P27" s="56" t="s">
        <v>75</v>
      </c>
      <c r="Q27" s="60" t="s">
        <v>75</v>
      </c>
      <c r="R27" s="60" t="s">
        <v>75</v>
      </c>
      <c r="S27" s="61"/>
      <c r="T27" s="17"/>
    </row>
    <row r="28" spans="2:20" x14ac:dyDescent="0.25">
      <c r="B28" s="3" t="s">
        <v>106</v>
      </c>
      <c r="C28" s="43" t="s">
        <v>107</v>
      </c>
      <c r="D28" s="4" t="s">
        <v>98</v>
      </c>
      <c r="E28" s="45">
        <v>3</v>
      </c>
      <c r="F28" s="64">
        <v>700</v>
      </c>
      <c r="G28" s="59">
        <f t="shared" si="0"/>
        <v>2100</v>
      </c>
      <c r="H28" s="64" t="s">
        <v>180</v>
      </c>
      <c r="I28" s="47" t="s">
        <v>75</v>
      </c>
      <c r="J28" s="47" t="s">
        <v>75</v>
      </c>
      <c r="K28" s="47" t="s">
        <v>75</v>
      </c>
      <c r="L28" s="56" t="s">
        <v>75</v>
      </c>
      <c r="M28" s="47" t="s">
        <v>75</v>
      </c>
      <c r="N28" s="47" t="s">
        <v>75</v>
      </c>
      <c r="O28" s="47" t="s">
        <v>75</v>
      </c>
      <c r="P28" s="56" t="s">
        <v>75</v>
      </c>
      <c r="Q28" s="60" t="s">
        <v>75</v>
      </c>
      <c r="R28" s="60" t="s">
        <v>75</v>
      </c>
    </row>
    <row r="29" spans="2:20" s="1" customFormat="1" x14ac:dyDescent="0.25">
      <c r="B29" s="3" t="s">
        <v>149</v>
      </c>
      <c r="C29" s="3" t="s">
        <v>150</v>
      </c>
      <c r="D29" s="4" t="s">
        <v>126</v>
      </c>
      <c r="E29" s="6">
        <v>2</v>
      </c>
      <c r="F29" s="59">
        <v>700</v>
      </c>
      <c r="G29" s="59">
        <f>E29*F29</f>
        <v>1400</v>
      </c>
      <c r="H29" s="59" t="s">
        <v>180</v>
      </c>
      <c r="I29" s="47" t="s">
        <v>75</v>
      </c>
      <c r="J29" s="47" t="s">
        <v>75</v>
      </c>
      <c r="K29" s="47" t="s">
        <v>75</v>
      </c>
      <c r="L29" s="56" t="s">
        <v>75</v>
      </c>
      <c r="M29" s="47" t="s">
        <v>75</v>
      </c>
      <c r="N29" s="47" t="s">
        <v>75</v>
      </c>
      <c r="O29" s="47" t="s">
        <v>75</v>
      </c>
      <c r="P29" s="56" t="s">
        <v>75</v>
      </c>
      <c r="Q29" s="60" t="s">
        <v>75</v>
      </c>
      <c r="R29" s="60" t="s">
        <v>75</v>
      </c>
      <c r="S29" s="61"/>
      <c r="T29" s="17"/>
    </row>
    <row r="30" spans="2:20" s="1" customFormat="1" x14ac:dyDescent="0.25">
      <c r="B30" s="3" t="s">
        <v>181</v>
      </c>
      <c r="C30" s="43" t="s">
        <v>182</v>
      </c>
      <c r="D30" s="4" t="s">
        <v>74</v>
      </c>
      <c r="E30" s="45">
        <v>3</v>
      </c>
      <c r="F30" s="64">
        <v>500</v>
      </c>
      <c r="G30" s="59">
        <f t="shared" ref="G30" si="1">E30*F30</f>
        <v>1500</v>
      </c>
      <c r="H30" s="64">
        <v>9000</v>
      </c>
      <c r="I30" s="47" t="s">
        <v>75</v>
      </c>
      <c r="J30" s="47" t="s">
        <v>75</v>
      </c>
      <c r="K30" s="47" t="s">
        <v>75</v>
      </c>
      <c r="L30" s="56" t="s">
        <v>75</v>
      </c>
      <c r="M30" s="47" t="s">
        <v>75</v>
      </c>
      <c r="N30" s="47" t="s">
        <v>75</v>
      </c>
      <c r="O30" s="47" t="s">
        <v>75</v>
      </c>
      <c r="P30" s="56" t="s">
        <v>75</v>
      </c>
      <c r="Q30" s="60" t="s">
        <v>75</v>
      </c>
      <c r="R30" s="60" t="s">
        <v>75</v>
      </c>
      <c r="S30" s="61"/>
      <c r="T30" s="17"/>
    </row>
    <row r="31" spans="2:20" x14ac:dyDescent="0.25">
      <c r="B31" s="3" t="s">
        <v>108</v>
      </c>
      <c r="C31" s="43" t="s">
        <v>109</v>
      </c>
      <c r="D31" s="4" t="s">
        <v>92</v>
      </c>
      <c r="E31" s="45">
        <v>3</v>
      </c>
      <c r="F31" s="64">
        <v>500</v>
      </c>
      <c r="G31" s="59">
        <f t="shared" si="0"/>
        <v>1500</v>
      </c>
      <c r="H31" s="64" t="s">
        <v>180</v>
      </c>
      <c r="I31" s="47" t="s">
        <v>75</v>
      </c>
      <c r="J31" s="47" t="s">
        <v>75</v>
      </c>
      <c r="K31" s="47" t="s">
        <v>75</v>
      </c>
      <c r="L31" s="56" t="s">
        <v>75</v>
      </c>
      <c r="M31" s="47" t="s">
        <v>75</v>
      </c>
      <c r="N31" s="47" t="s">
        <v>75</v>
      </c>
      <c r="O31" s="47" t="s">
        <v>75</v>
      </c>
      <c r="P31" s="56" t="s">
        <v>75</v>
      </c>
      <c r="Q31" s="60" t="s">
        <v>75</v>
      </c>
      <c r="R31" s="60" t="s">
        <v>75</v>
      </c>
      <c r="S31" s="61"/>
    </row>
    <row r="32" spans="2:20" s="1" customFormat="1" x14ac:dyDescent="0.25">
      <c r="B32" s="43" t="s">
        <v>110</v>
      </c>
      <c r="C32" s="43" t="s">
        <v>111</v>
      </c>
      <c r="D32" s="4" t="s">
        <v>148</v>
      </c>
      <c r="E32" s="45">
        <v>3</v>
      </c>
      <c r="F32" s="64">
        <v>500</v>
      </c>
      <c r="G32" s="59">
        <f t="shared" si="0"/>
        <v>1500</v>
      </c>
      <c r="H32" s="64" t="s">
        <v>180</v>
      </c>
      <c r="I32" s="47" t="s">
        <v>75</v>
      </c>
      <c r="J32" s="47" t="s">
        <v>75</v>
      </c>
      <c r="K32" s="47" t="s">
        <v>75</v>
      </c>
      <c r="L32" s="56" t="s">
        <v>75</v>
      </c>
      <c r="M32" s="47" t="s">
        <v>75</v>
      </c>
      <c r="N32" s="47" t="s">
        <v>75</v>
      </c>
      <c r="O32" s="47" t="s">
        <v>75</v>
      </c>
      <c r="P32" s="56" t="s">
        <v>75</v>
      </c>
      <c r="Q32" s="60" t="s">
        <v>75</v>
      </c>
      <c r="R32" s="60" t="s">
        <v>75</v>
      </c>
      <c r="S32" s="61"/>
      <c r="T32" s="17"/>
    </row>
    <row r="33" spans="2:20" s="1" customFormat="1" x14ac:dyDescent="0.25">
      <c r="B33" s="43" t="s">
        <v>183</v>
      </c>
      <c r="C33" s="43" t="s">
        <v>184</v>
      </c>
      <c r="D33" s="4" t="s">
        <v>185</v>
      </c>
      <c r="E33" s="45">
        <v>4</v>
      </c>
      <c r="F33" s="64">
        <v>500</v>
      </c>
      <c r="G33" s="59">
        <f t="shared" si="0"/>
        <v>2000</v>
      </c>
      <c r="H33" s="64" t="s">
        <v>83</v>
      </c>
      <c r="I33" s="47" t="s">
        <v>75</v>
      </c>
      <c r="J33" s="47" t="s">
        <v>75</v>
      </c>
      <c r="K33" s="47" t="s">
        <v>75</v>
      </c>
      <c r="L33" s="56" t="s">
        <v>75</v>
      </c>
      <c r="M33" s="47" t="s">
        <v>75</v>
      </c>
      <c r="N33" s="47" t="s">
        <v>75</v>
      </c>
      <c r="O33" s="47" t="s">
        <v>75</v>
      </c>
      <c r="P33" s="56" t="s">
        <v>75</v>
      </c>
      <c r="Q33" s="60" t="s">
        <v>75</v>
      </c>
      <c r="R33" s="60" t="s">
        <v>75</v>
      </c>
      <c r="S33" s="61"/>
      <c r="T33" s="17"/>
    </row>
    <row r="34" spans="2:20" x14ac:dyDescent="0.25">
      <c r="B34" s="3" t="s">
        <v>154</v>
      </c>
      <c r="C34" s="43" t="s">
        <v>155</v>
      </c>
      <c r="D34" s="4" t="s">
        <v>156</v>
      </c>
      <c r="E34" s="45">
        <v>4</v>
      </c>
      <c r="F34" s="64">
        <v>400</v>
      </c>
      <c r="G34" s="59">
        <f>E34*F34</f>
        <v>1600</v>
      </c>
      <c r="H34" s="64" t="s">
        <v>180</v>
      </c>
      <c r="I34" s="47" t="s">
        <v>75</v>
      </c>
      <c r="J34" s="47" t="s">
        <v>75</v>
      </c>
      <c r="K34" s="47" t="s">
        <v>75</v>
      </c>
      <c r="L34" s="56" t="s">
        <v>75</v>
      </c>
      <c r="M34" s="47" t="s">
        <v>75</v>
      </c>
      <c r="N34" s="47" t="s">
        <v>75</v>
      </c>
      <c r="O34" s="47" t="s">
        <v>75</v>
      </c>
      <c r="P34" s="56" t="s">
        <v>75</v>
      </c>
      <c r="Q34" s="60" t="s">
        <v>75</v>
      </c>
      <c r="R34" s="60" t="s">
        <v>75</v>
      </c>
      <c r="S34" s="22"/>
    </row>
    <row r="35" spans="2:20" s="1" customFormat="1" x14ac:dyDescent="0.25">
      <c r="B35" s="3" t="s">
        <v>112</v>
      </c>
      <c r="C35" s="3" t="s">
        <v>113</v>
      </c>
      <c r="D35" s="9" t="s">
        <v>114</v>
      </c>
      <c r="E35" s="6">
        <v>8</v>
      </c>
      <c r="F35" s="59">
        <v>500</v>
      </c>
      <c r="G35" s="59">
        <f>E35*F35</f>
        <v>4000</v>
      </c>
      <c r="H35" s="59" t="s">
        <v>83</v>
      </c>
      <c r="I35" s="47" t="s">
        <v>75</v>
      </c>
      <c r="J35" s="47" t="s">
        <v>75</v>
      </c>
      <c r="K35" s="47" t="s">
        <v>75</v>
      </c>
      <c r="L35" s="56" t="s">
        <v>75</v>
      </c>
      <c r="M35" s="47" t="s">
        <v>75</v>
      </c>
      <c r="N35" s="47" t="s">
        <v>75</v>
      </c>
      <c r="O35" s="47" t="s">
        <v>75</v>
      </c>
      <c r="P35" s="56" t="s">
        <v>75</v>
      </c>
      <c r="Q35" s="60" t="s">
        <v>75</v>
      </c>
      <c r="R35" s="60" t="s">
        <v>75</v>
      </c>
      <c r="S35" s="61"/>
      <c r="T35" s="17"/>
    </row>
    <row r="36" spans="2:20" x14ac:dyDescent="0.25">
      <c r="B36" s="3" t="s">
        <v>115</v>
      </c>
      <c r="C36" s="43" t="s">
        <v>116</v>
      </c>
      <c r="D36" s="4" t="s">
        <v>98</v>
      </c>
      <c r="E36" s="45">
        <v>3</v>
      </c>
      <c r="F36" s="64">
        <v>300</v>
      </c>
      <c r="G36" s="59">
        <f t="shared" si="0"/>
        <v>900</v>
      </c>
      <c r="H36" s="64" t="s">
        <v>180</v>
      </c>
      <c r="I36" s="47" t="s">
        <v>75</v>
      </c>
      <c r="J36" s="47" t="s">
        <v>75</v>
      </c>
      <c r="K36" s="47" t="s">
        <v>75</v>
      </c>
      <c r="L36" s="56" t="s">
        <v>75</v>
      </c>
      <c r="M36" s="47" t="s">
        <v>75</v>
      </c>
      <c r="N36" s="47" t="s">
        <v>75</v>
      </c>
      <c r="O36" s="47" t="s">
        <v>75</v>
      </c>
      <c r="P36" s="56" t="s">
        <v>75</v>
      </c>
      <c r="Q36" s="60" t="s">
        <v>75</v>
      </c>
      <c r="R36" s="60" t="s">
        <v>75</v>
      </c>
      <c r="S36" s="61"/>
    </row>
    <row r="37" spans="2:20" x14ac:dyDescent="0.25">
      <c r="B37" s="3" t="s">
        <v>117</v>
      </c>
      <c r="C37" s="3" t="s">
        <v>118</v>
      </c>
      <c r="D37" s="4" t="s">
        <v>119</v>
      </c>
      <c r="E37" s="6">
        <v>2</v>
      </c>
      <c r="F37" s="58">
        <v>300</v>
      </c>
      <c r="G37" s="59">
        <f t="shared" si="0"/>
        <v>600</v>
      </c>
      <c r="H37" s="59" t="s">
        <v>83</v>
      </c>
      <c r="I37" s="47" t="s">
        <v>75</v>
      </c>
      <c r="J37" s="47" t="s">
        <v>75</v>
      </c>
      <c r="K37" s="47" t="s">
        <v>75</v>
      </c>
      <c r="L37" s="56" t="s">
        <v>75</v>
      </c>
      <c r="M37" s="47" t="s">
        <v>75</v>
      </c>
      <c r="N37" s="47" t="s">
        <v>75</v>
      </c>
      <c r="O37" s="47" t="s">
        <v>75</v>
      </c>
      <c r="P37" s="56" t="s">
        <v>75</v>
      </c>
      <c r="Q37" s="60" t="s">
        <v>75</v>
      </c>
      <c r="R37" s="60" t="s">
        <v>75</v>
      </c>
      <c r="S37" s="61"/>
    </row>
    <row r="38" spans="2:20" x14ac:dyDescent="0.25">
      <c r="B38" s="3" t="s">
        <v>177</v>
      </c>
      <c r="C38" s="3" t="s">
        <v>178</v>
      </c>
      <c r="D38" s="4" t="s">
        <v>179</v>
      </c>
      <c r="E38" s="6">
        <v>4</v>
      </c>
      <c r="F38" s="58">
        <v>250</v>
      </c>
      <c r="G38" s="59">
        <f>E38*F38</f>
        <v>1000</v>
      </c>
      <c r="H38" s="59" t="s">
        <v>180</v>
      </c>
      <c r="I38" s="47" t="s">
        <v>75</v>
      </c>
      <c r="J38" s="47" t="s">
        <v>75</v>
      </c>
      <c r="K38" s="47" t="s">
        <v>75</v>
      </c>
      <c r="L38" s="56" t="s">
        <v>75</v>
      </c>
      <c r="M38" s="47" t="s">
        <v>75</v>
      </c>
      <c r="N38" s="47" t="s">
        <v>75</v>
      </c>
      <c r="O38" s="47" t="s">
        <v>75</v>
      </c>
      <c r="P38" s="56" t="s">
        <v>75</v>
      </c>
      <c r="Q38" s="60" t="s">
        <v>75</v>
      </c>
      <c r="R38" s="60" t="s">
        <v>75</v>
      </c>
      <c r="S38" s="61"/>
    </row>
    <row r="39" spans="2:20" x14ac:dyDescent="0.25">
      <c r="B39" s="3" t="s">
        <v>120</v>
      </c>
      <c r="C39" s="3" t="s">
        <v>121</v>
      </c>
      <c r="D39" s="4" t="s">
        <v>92</v>
      </c>
      <c r="E39" s="6">
        <v>3</v>
      </c>
      <c r="F39" s="58">
        <v>250</v>
      </c>
      <c r="G39" s="59">
        <f t="shared" si="0"/>
        <v>750</v>
      </c>
      <c r="H39" s="59" t="s">
        <v>83</v>
      </c>
      <c r="I39" s="47" t="s">
        <v>75</v>
      </c>
      <c r="J39" s="47" t="s">
        <v>75</v>
      </c>
      <c r="K39" s="47" t="s">
        <v>75</v>
      </c>
      <c r="L39" s="56" t="s">
        <v>75</v>
      </c>
      <c r="M39" s="47" t="s">
        <v>75</v>
      </c>
      <c r="N39" s="47" t="s">
        <v>75</v>
      </c>
      <c r="O39" s="47" t="s">
        <v>75</v>
      </c>
      <c r="P39" s="56" t="s">
        <v>75</v>
      </c>
      <c r="Q39" s="60" t="s">
        <v>75</v>
      </c>
      <c r="R39" s="60" t="s">
        <v>75</v>
      </c>
      <c r="S39" s="22"/>
    </row>
    <row r="40" spans="2:20" x14ac:dyDescent="0.25">
      <c r="B40" s="3" t="s">
        <v>122</v>
      </c>
      <c r="C40" s="3" t="s">
        <v>123</v>
      </c>
      <c r="D40" s="4" t="s">
        <v>119</v>
      </c>
      <c r="E40" s="6">
        <v>2</v>
      </c>
      <c r="F40" s="58">
        <v>590</v>
      </c>
      <c r="G40" s="59">
        <f t="shared" si="0"/>
        <v>1180</v>
      </c>
      <c r="H40" s="59" t="s">
        <v>83</v>
      </c>
      <c r="I40" s="47" t="s">
        <v>75</v>
      </c>
      <c r="J40" s="47" t="s">
        <v>75</v>
      </c>
      <c r="K40" s="47" t="s">
        <v>75</v>
      </c>
      <c r="L40" s="56" t="s">
        <v>75</v>
      </c>
      <c r="M40" s="47" t="s">
        <v>75</v>
      </c>
      <c r="N40" s="47" t="s">
        <v>75</v>
      </c>
      <c r="O40" s="47" t="s">
        <v>75</v>
      </c>
      <c r="P40" s="56" t="s">
        <v>75</v>
      </c>
      <c r="Q40" s="60" t="s">
        <v>75</v>
      </c>
      <c r="R40" s="60" t="s">
        <v>75</v>
      </c>
      <c r="S40" s="22"/>
    </row>
    <row r="41" spans="2:20" x14ac:dyDescent="0.25">
      <c r="B41" s="3" t="s">
        <v>174</v>
      </c>
      <c r="C41" s="43" t="s">
        <v>175</v>
      </c>
      <c r="D41" s="4" t="s">
        <v>176</v>
      </c>
      <c r="E41" s="6">
        <v>2</v>
      </c>
      <c r="F41" s="58">
        <v>217</v>
      </c>
      <c r="G41" s="59">
        <f t="shared" si="0"/>
        <v>434</v>
      </c>
      <c r="H41" s="59" t="s">
        <v>180</v>
      </c>
      <c r="I41" s="47" t="s">
        <v>75</v>
      </c>
      <c r="J41" s="47" t="s">
        <v>75</v>
      </c>
      <c r="K41" s="47" t="s">
        <v>75</v>
      </c>
      <c r="L41" s="56" t="s">
        <v>75</v>
      </c>
      <c r="M41" s="47" t="s">
        <v>75</v>
      </c>
      <c r="N41" s="47" t="s">
        <v>75</v>
      </c>
      <c r="O41" s="47" t="s">
        <v>75</v>
      </c>
      <c r="P41" s="56" t="s">
        <v>75</v>
      </c>
      <c r="Q41" s="60" t="s">
        <v>75</v>
      </c>
      <c r="R41" s="60" t="s">
        <v>75</v>
      </c>
      <c r="S41" s="22"/>
    </row>
    <row r="42" spans="2:20" x14ac:dyDescent="0.25">
      <c r="B42" s="3" t="s">
        <v>165</v>
      </c>
      <c r="C42" s="43" t="s">
        <v>165</v>
      </c>
      <c r="D42" s="4" t="s">
        <v>119</v>
      </c>
      <c r="E42" s="6">
        <v>5</v>
      </c>
      <c r="F42" s="58">
        <v>150</v>
      </c>
      <c r="G42" s="59">
        <f>E42*F42</f>
        <v>750</v>
      </c>
      <c r="H42" s="59">
        <v>32000</v>
      </c>
      <c r="I42" s="47" t="s">
        <v>83</v>
      </c>
      <c r="J42" s="47" t="s">
        <v>83</v>
      </c>
      <c r="K42" s="47" t="s">
        <v>83</v>
      </c>
      <c r="L42" s="56" t="s">
        <v>83</v>
      </c>
      <c r="M42" s="47" t="s">
        <v>83</v>
      </c>
      <c r="N42" s="47" t="s">
        <v>83</v>
      </c>
      <c r="O42" s="47" t="s">
        <v>83</v>
      </c>
      <c r="P42" s="56" t="s">
        <v>83</v>
      </c>
      <c r="Q42" s="60" t="s">
        <v>75</v>
      </c>
      <c r="R42" s="60" t="s">
        <v>75</v>
      </c>
    </row>
    <row r="43" spans="2:20" x14ac:dyDescent="0.25">
      <c r="B43" s="3" t="s">
        <v>152</v>
      </c>
      <c r="C43" s="3" t="s">
        <v>153</v>
      </c>
      <c r="D43" s="4" t="s">
        <v>74</v>
      </c>
      <c r="E43" s="6">
        <v>3</v>
      </c>
      <c r="F43" s="58">
        <v>150</v>
      </c>
      <c r="G43" s="59">
        <f t="shared" ref="G43" si="2">E43*F43</f>
        <v>450</v>
      </c>
      <c r="H43" s="59" t="s">
        <v>180</v>
      </c>
      <c r="I43" s="47" t="s">
        <v>75</v>
      </c>
      <c r="J43" s="47" t="s">
        <v>75</v>
      </c>
      <c r="K43" s="47" t="s">
        <v>75</v>
      </c>
      <c r="L43" s="56" t="s">
        <v>75</v>
      </c>
      <c r="M43" s="47" t="s">
        <v>75</v>
      </c>
      <c r="N43" s="47" t="s">
        <v>75</v>
      </c>
      <c r="O43" s="47" t="s">
        <v>75</v>
      </c>
      <c r="P43" s="56" t="s">
        <v>75</v>
      </c>
      <c r="Q43" s="60" t="s">
        <v>75</v>
      </c>
      <c r="R43" s="60" t="s">
        <v>75</v>
      </c>
    </row>
    <row r="44" spans="2:20" x14ac:dyDescent="0.25">
      <c r="B44" s="3" t="s">
        <v>124</v>
      </c>
      <c r="C44" s="3" t="s">
        <v>125</v>
      </c>
      <c r="D44" s="4" t="s">
        <v>126</v>
      </c>
      <c r="E44" s="6">
        <v>2</v>
      </c>
      <c r="F44" s="59">
        <v>150</v>
      </c>
      <c r="G44" s="59">
        <f t="shared" si="0"/>
        <v>300</v>
      </c>
      <c r="H44" s="59" t="s">
        <v>83</v>
      </c>
      <c r="I44" s="47" t="s">
        <v>83</v>
      </c>
      <c r="J44" s="47" t="s">
        <v>83</v>
      </c>
      <c r="K44" s="47" t="s">
        <v>83</v>
      </c>
      <c r="L44" s="56" t="s">
        <v>83</v>
      </c>
      <c r="M44" s="47" t="s">
        <v>75</v>
      </c>
      <c r="N44" s="47" t="s">
        <v>75</v>
      </c>
      <c r="O44" s="47" t="s">
        <v>75</v>
      </c>
      <c r="P44" s="56" t="s">
        <v>75</v>
      </c>
      <c r="Q44" s="60" t="s">
        <v>75</v>
      </c>
      <c r="R44" s="60" t="s">
        <v>75</v>
      </c>
    </row>
    <row r="45" spans="2:20" x14ac:dyDescent="0.25">
      <c r="B45" s="3" t="s">
        <v>160</v>
      </c>
      <c r="C45" s="3" t="s">
        <v>161</v>
      </c>
      <c r="D45" s="4" t="s">
        <v>126</v>
      </c>
      <c r="E45" s="6">
        <v>4</v>
      </c>
      <c r="F45" s="59">
        <v>130</v>
      </c>
      <c r="G45" s="59">
        <v>520</v>
      </c>
      <c r="H45" s="59">
        <v>130</v>
      </c>
      <c r="I45" s="47" t="s">
        <v>75</v>
      </c>
      <c r="J45" s="47" t="s">
        <v>75</v>
      </c>
      <c r="K45" s="47" t="s">
        <v>75</v>
      </c>
      <c r="L45" s="47" t="s">
        <v>75</v>
      </c>
      <c r="M45" s="47" t="s">
        <v>75</v>
      </c>
      <c r="N45" s="47" t="s">
        <v>75</v>
      </c>
      <c r="O45" s="47" t="s">
        <v>75</v>
      </c>
      <c r="P45" s="56" t="s">
        <v>75</v>
      </c>
      <c r="Q45" s="60" t="s">
        <v>75</v>
      </c>
      <c r="R45" s="60" t="s">
        <v>75</v>
      </c>
    </row>
    <row r="46" spans="2:20" x14ac:dyDescent="0.25">
      <c r="B46" s="51"/>
      <c r="C46" s="51"/>
      <c r="D46" s="52"/>
      <c r="E46" s="52"/>
      <c r="F46" s="52">
        <f t="shared" ref="F46" si="3">SUM(F10:F45)</f>
        <v>64987</v>
      </c>
      <c r="G46" s="52">
        <f>SUM(G10:G45)</f>
        <v>383934</v>
      </c>
      <c r="H46" s="52">
        <f>SUM(H10:H45)</f>
        <v>587830</v>
      </c>
      <c r="I46" s="65"/>
      <c r="J46" s="65"/>
      <c r="K46" s="65"/>
      <c r="L46" s="66"/>
      <c r="M46" s="65"/>
      <c r="N46" s="65"/>
      <c r="O46" s="65"/>
      <c r="P46" s="66"/>
      <c r="Q46" s="65"/>
      <c r="R46" s="65"/>
    </row>
    <row r="47" spans="2:20" x14ac:dyDescent="0.25">
      <c r="H47" s="70"/>
    </row>
    <row r="48" spans="2:20" x14ac:dyDescent="0.25">
      <c r="B48" s="16" t="s">
        <v>127</v>
      </c>
      <c r="C48" s="16"/>
      <c r="G48" s="21"/>
      <c r="I48" s="67"/>
    </row>
    <row r="49" spans="2:13" x14ac:dyDescent="0.25">
      <c r="B49" s="29" t="s">
        <v>128</v>
      </c>
      <c r="C49" s="29"/>
      <c r="G49" s="21"/>
      <c r="H49" s="55"/>
      <c r="M49" s="39"/>
    </row>
    <row r="50" spans="2:13" x14ac:dyDescent="0.25">
      <c r="B50" s="29" t="s">
        <v>129</v>
      </c>
      <c r="C50" s="29"/>
      <c r="M50" s="38"/>
    </row>
    <row r="51" spans="2:13" ht="13.2" customHeight="1" x14ac:dyDescent="0.25">
      <c r="B51" s="1"/>
      <c r="C51" s="1"/>
      <c r="M51" s="38"/>
    </row>
    <row r="52" spans="2:13" ht="13.2" customHeight="1" x14ac:dyDescent="0.25">
      <c r="B52" s="1"/>
      <c r="C52" s="1"/>
    </row>
    <row r="53" spans="2:13" ht="13.2" customHeight="1" x14ac:dyDescent="0.25">
      <c r="B53" s="1"/>
      <c r="C53" s="1"/>
      <c r="M53" s="38"/>
    </row>
    <row r="54" spans="2:13" ht="13.2" customHeight="1" x14ac:dyDescent="0.25">
      <c r="B54" s="1"/>
      <c r="C54" s="1"/>
    </row>
    <row r="55" spans="2:13" ht="13.2" customHeight="1" x14ac:dyDescent="0.25">
      <c r="B55" s="1"/>
      <c r="C55" s="1"/>
      <c r="E55" s="22"/>
    </row>
    <row r="56" spans="2:13" ht="13.2" customHeight="1" x14ac:dyDescent="0.25">
      <c r="B56" s="1"/>
      <c r="C56" s="1"/>
      <c r="E56" s="22"/>
    </row>
    <row r="57" spans="2:13" ht="13.2" customHeight="1" x14ac:dyDescent="0.25">
      <c r="B57" s="1"/>
      <c r="C57" s="1"/>
    </row>
    <row r="58" spans="2:13" x14ac:dyDescent="0.25">
      <c r="B58" s="1"/>
      <c r="C58" s="1"/>
    </row>
    <row r="59" spans="2:13" x14ac:dyDescent="0.25">
      <c r="B59" s="1"/>
      <c r="C59" s="1"/>
    </row>
    <row r="60" spans="2:13" ht="13.2" customHeight="1" x14ac:dyDescent="0.25">
      <c r="B60" s="1"/>
      <c r="C60" s="1"/>
    </row>
    <row r="61" spans="2:13" ht="13.2" customHeight="1" x14ac:dyDescent="0.25">
      <c r="B61" s="1"/>
      <c r="C61" s="1"/>
    </row>
  </sheetData>
  <mergeCells count="2">
    <mergeCell ref="I8:L8"/>
    <mergeCell ref="M8:Q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3EB5"/>
  </sheetPr>
  <dimension ref="A1:T60"/>
  <sheetViews>
    <sheetView tabSelected="1" topLeftCell="A3" zoomScale="70" zoomScaleNormal="70" workbookViewId="0">
      <pane xSplit="4" topLeftCell="E1" activePane="topRight" state="frozen"/>
      <selection sqref="A1:XFD1048576"/>
      <selection pane="topRight" activeCell="D19" sqref="D19"/>
    </sheetView>
  </sheetViews>
  <sheetFormatPr defaultColWidth="8.88671875" defaultRowHeight="13.2" x14ac:dyDescent="0.25"/>
  <cols>
    <col min="1" max="1" width="0.88671875" style="17" customWidth="1"/>
    <col min="2" max="2" width="27.33203125" style="17" customWidth="1"/>
    <col min="3" max="3" width="28.109375" style="17" customWidth="1"/>
    <col min="4" max="4" width="28.88671875" style="1" customWidth="1"/>
    <col min="5" max="5" width="12.109375" style="1" customWidth="1"/>
    <col min="6" max="6" width="11.44140625" style="17" customWidth="1"/>
    <col min="7" max="7" width="11.5546875" style="17" customWidth="1"/>
    <col min="8" max="8" width="16.5546875" style="17" customWidth="1"/>
    <col min="9" max="9" width="15.44140625" style="17" customWidth="1"/>
    <col min="10" max="10" width="16.109375" style="17" customWidth="1"/>
    <col min="11" max="11" width="16.88671875" style="17" customWidth="1"/>
    <col min="12" max="12" width="23.44140625" style="17" customWidth="1"/>
    <col min="13" max="13" width="17.44140625" style="17" customWidth="1"/>
    <col min="14" max="14" width="16.44140625" style="17" customWidth="1"/>
    <col min="15" max="15" width="15.109375" style="17" customWidth="1"/>
    <col min="16" max="16" width="22.33203125" style="17" hidden="1" customWidth="1"/>
    <col min="17" max="17" width="16.88671875" style="17" customWidth="1"/>
    <col min="18" max="18" width="13.5546875" style="17" customWidth="1"/>
    <col min="19" max="16384" width="8.88671875" style="17"/>
  </cols>
  <sheetData>
    <row r="1" spans="1:19" ht="13.8" thickBot="1" x14ac:dyDescent="0.3"/>
    <row r="2" spans="1:19" ht="39.6" x14ac:dyDescent="0.25">
      <c r="A2" s="1"/>
      <c r="B2" s="1"/>
      <c r="C2" s="1"/>
      <c r="H2" s="13" t="s">
        <v>53</v>
      </c>
      <c r="I2" s="14" t="s">
        <v>130</v>
      </c>
      <c r="J2" s="14" t="s">
        <v>131</v>
      </c>
      <c r="K2" s="14" t="s">
        <v>132</v>
      </c>
      <c r="L2" s="15" t="s">
        <v>133</v>
      </c>
    </row>
    <row r="3" spans="1:19" x14ac:dyDescent="0.25">
      <c r="A3" s="1"/>
      <c r="B3" s="1"/>
      <c r="C3" s="1"/>
      <c r="H3" s="11" t="s">
        <v>54</v>
      </c>
      <c r="I3" s="42">
        <v>150</v>
      </c>
      <c r="J3" s="41">
        <f>I3+(I3*100%)</f>
        <v>300</v>
      </c>
      <c r="K3" s="42">
        <v>100</v>
      </c>
      <c r="L3" s="81">
        <v>0.25</v>
      </c>
      <c r="M3" s="40"/>
      <c r="N3" s="40"/>
      <c r="O3" s="40"/>
    </row>
    <row r="4" spans="1:19" x14ac:dyDescent="0.25">
      <c r="A4" s="1"/>
      <c r="B4" s="1"/>
      <c r="C4" s="1"/>
      <c r="H4" s="11" t="s">
        <v>55</v>
      </c>
      <c r="I4" s="42">
        <v>250</v>
      </c>
      <c r="J4" s="41">
        <f t="shared" ref="J4:J5" si="0">I4+(I4*100%)</f>
        <v>500</v>
      </c>
      <c r="K4" s="42">
        <f>I4-(I4*30%)</f>
        <v>175</v>
      </c>
      <c r="L4" s="82"/>
      <c r="M4" s="40"/>
      <c r="N4" s="40"/>
      <c r="O4" s="40"/>
    </row>
    <row r="5" spans="1:19" ht="15" customHeight="1" x14ac:dyDescent="0.25">
      <c r="A5" s="1"/>
      <c r="B5" s="1"/>
      <c r="C5" s="1"/>
      <c r="H5" s="11" t="s">
        <v>56</v>
      </c>
      <c r="I5" s="42">
        <v>400</v>
      </c>
      <c r="J5" s="42">
        <f t="shared" si="0"/>
        <v>800</v>
      </c>
      <c r="K5" s="42">
        <v>300</v>
      </c>
      <c r="L5" s="83"/>
      <c r="M5" s="40"/>
      <c r="N5" s="40"/>
      <c r="O5" s="40"/>
    </row>
    <row r="6" spans="1:19" ht="15" customHeight="1" x14ac:dyDescent="0.25">
      <c r="A6" s="1"/>
      <c r="B6" s="1"/>
      <c r="C6" s="1"/>
      <c r="F6" s="24"/>
      <c r="H6" s="24"/>
      <c r="I6" s="25"/>
      <c r="J6" s="26"/>
      <c r="K6" s="25"/>
      <c r="L6" s="26"/>
      <c r="M6" s="20"/>
    </row>
    <row r="7" spans="1:19" ht="15" customHeight="1" x14ac:dyDescent="0.25">
      <c r="A7" s="1"/>
      <c r="B7" s="1"/>
      <c r="C7" s="1"/>
      <c r="G7" s="19"/>
      <c r="H7" s="19"/>
      <c r="I7" s="18"/>
      <c r="J7" s="23"/>
      <c r="K7" s="18"/>
      <c r="L7" s="20"/>
      <c r="M7" s="27"/>
    </row>
    <row r="8" spans="1:19" ht="13.2" customHeight="1" x14ac:dyDescent="0.25">
      <c r="A8" s="1"/>
      <c r="B8" s="1"/>
      <c r="C8" s="1"/>
      <c r="I8" s="76" t="s">
        <v>57</v>
      </c>
      <c r="J8" s="77"/>
      <c r="K8" s="77"/>
      <c r="L8" s="77"/>
      <c r="M8" s="79" t="s">
        <v>58</v>
      </c>
      <c r="N8" s="80"/>
      <c r="O8" s="80"/>
      <c r="P8" s="80"/>
      <c r="Q8" s="80"/>
    </row>
    <row r="9" spans="1:19" ht="55.2" customHeight="1" x14ac:dyDescent="0.25">
      <c r="B9" s="7" t="s">
        <v>59</v>
      </c>
      <c r="C9" s="7" t="s">
        <v>60</v>
      </c>
      <c r="D9" s="7" t="s">
        <v>61</v>
      </c>
      <c r="E9" s="2" t="s">
        <v>62</v>
      </c>
      <c r="F9" s="7" t="s">
        <v>63</v>
      </c>
      <c r="G9" s="7" t="s">
        <v>64</v>
      </c>
      <c r="H9" s="7" t="s">
        <v>134</v>
      </c>
      <c r="I9" s="7" t="s">
        <v>135</v>
      </c>
      <c r="J9" s="7" t="s">
        <v>136</v>
      </c>
      <c r="K9" s="7" t="s">
        <v>137</v>
      </c>
      <c r="L9" s="8" t="s">
        <v>138</v>
      </c>
      <c r="M9" s="7" t="s">
        <v>135</v>
      </c>
      <c r="N9" s="7" t="s">
        <v>139</v>
      </c>
      <c r="O9" s="7" t="s">
        <v>140</v>
      </c>
      <c r="P9" s="8" t="s">
        <v>138</v>
      </c>
      <c r="Q9" s="8" t="s">
        <v>141</v>
      </c>
      <c r="R9" s="8" t="s">
        <v>142</v>
      </c>
    </row>
    <row r="10" spans="1:19" s="1" customFormat="1" ht="14.4" customHeight="1" x14ac:dyDescent="0.25">
      <c r="B10" s="3" t="s">
        <v>72</v>
      </c>
      <c r="C10" s="3" t="s">
        <v>73</v>
      </c>
      <c r="D10" s="4" t="s">
        <v>74</v>
      </c>
      <c r="E10" s="6">
        <v>8</v>
      </c>
      <c r="F10" s="58">
        <v>8000</v>
      </c>
      <c r="G10" s="59">
        <f t="shared" ref="G10:G44" si="1">E10*F10</f>
        <v>64000</v>
      </c>
      <c r="H10" s="59">
        <v>37000</v>
      </c>
      <c r="I10" s="36">
        <f>$I$5</f>
        <v>400</v>
      </c>
      <c r="J10" s="46">
        <f>$J$5</f>
        <v>800</v>
      </c>
      <c r="K10" s="46">
        <f>$K$5</f>
        <v>300</v>
      </c>
      <c r="L10" s="37">
        <f t="shared" ref="L10:L19" si="2">I10*E10</f>
        <v>3200</v>
      </c>
      <c r="M10" s="36">
        <f>I10+(I10*$L$3)</f>
        <v>500</v>
      </c>
      <c r="N10" s="36">
        <f t="shared" ref="M10:P25" si="3">J10+(J10*$L$3)</f>
        <v>1000</v>
      </c>
      <c r="O10" s="36">
        <f t="shared" si="3"/>
        <v>375</v>
      </c>
      <c r="P10" s="37">
        <f>L10+(L10*$L$3)</f>
        <v>4000</v>
      </c>
      <c r="Q10" s="36">
        <v>2000</v>
      </c>
      <c r="R10" s="48" t="s">
        <v>143</v>
      </c>
    </row>
    <row r="11" spans="1:19" x14ac:dyDescent="0.25">
      <c r="B11" s="3" t="s">
        <v>90</v>
      </c>
      <c r="C11" s="3" t="s">
        <v>91</v>
      </c>
      <c r="D11" s="4" t="s">
        <v>92</v>
      </c>
      <c r="E11" s="6">
        <v>8</v>
      </c>
      <c r="F11" s="59">
        <v>6300</v>
      </c>
      <c r="G11" s="59">
        <f>E11*F11</f>
        <v>50400</v>
      </c>
      <c r="H11" s="59" t="s">
        <v>180</v>
      </c>
      <c r="I11" s="36">
        <f t="shared" ref="I11:I25" si="4">$I$5</f>
        <v>400</v>
      </c>
      <c r="J11" s="46">
        <f t="shared" ref="J11:J25" si="5">$J$5</f>
        <v>800</v>
      </c>
      <c r="K11" s="46">
        <f t="shared" ref="K11:K25" si="6">$K$5</f>
        <v>300</v>
      </c>
      <c r="L11" s="37">
        <f>I11*E11</f>
        <v>3200</v>
      </c>
      <c r="M11" s="36">
        <f>I11+(I11*$L$3)</f>
        <v>500</v>
      </c>
      <c r="N11" s="36">
        <f>J11+(J11*$L$3)</f>
        <v>1000</v>
      </c>
      <c r="O11" s="36">
        <f>K11+(K11*$L$3)</f>
        <v>375</v>
      </c>
      <c r="P11" s="37">
        <f>L11+(L11*$L$3)</f>
        <v>4000</v>
      </c>
      <c r="Q11" s="36">
        <v>2000</v>
      </c>
      <c r="R11" s="48" t="s">
        <v>143</v>
      </c>
    </row>
    <row r="12" spans="1:19" s="1" customFormat="1" ht="14.4" customHeight="1" x14ac:dyDescent="0.25">
      <c r="B12" s="3" t="s">
        <v>76</v>
      </c>
      <c r="C12" s="3" t="s">
        <v>77</v>
      </c>
      <c r="D12" s="4" t="s">
        <v>78</v>
      </c>
      <c r="E12" s="6">
        <v>16</v>
      </c>
      <c r="F12" s="59">
        <v>5000</v>
      </c>
      <c r="G12" s="59">
        <f t="shared" si="1"/>
        <v>80000</v>
      </c>
      <c r="H12" s="59">
        <v>40000</v>
      </c>
      <c r="I12" s="36">
        <f t="shared" si="4"/>
        <v>400</v>
      </c>
      <c r="J12" s="46">
        <f t="shared" si="5"/>
        <v>800</v>
      </c>
      <c r="K12" s="46">
        <f t="shared" si="6"/>
        <v>300</v>
      </c>
      <c r="L12" s="37">
        <f t="shared" si="2"/>
        <v>6400</v>
      </c>
      <c r="M12" s="36">
        <f t="shared" si="3"/>
        <v>500</v>
      </c>
      <c r="N12" s="36">
        <f t="shared" si="3"/>
        <v>1000</v>
      </c>
      <c r="O12" s="36">
        <f t="shared" si="3"/>
        <v>375</v>
      </c>
      <c r="P12" s="37">
        <f t="shared" si="3"/>
        <v>8000</v>
      </c>
      <c r="Q12" s="36">
        <v>2000</v>
      </c>
      <c r="R12" s="48" t="s">
        <v>143</v>
      </c>
    </row>
    <row r="13" spans="1:19" x14ac:dyDescent="0.25">
      <c r="B13" s="3" t="s">
        <v>79</v>
      </c>
      <c r="C13" s="3" t="s">
        <v>77</v>
      </c>
      <c r="D13" s="4" t="s">
        <v>78</v>
      </c>
      <c r="E13" s="6">
        <v>4</v>
      </c>
      <c r="F13" s="59">
        <v>5000</v>
      </c>
      <c r="G13" s="59">
        <f t="shared" si="1"/>
        <v>20000</v>
      </c>
      <c r="H13" s="59">
        <v>40000</v>
      </c>
      <c r="I13" s="36">
        <f t="shared" si="4"/>
        <v>400</v>
      </c>
      <c r="J13" s="46">
        <f t="shared" si="5"/>
        <v>800</v>
      </c>
      <c r="K13" s="46">
        <f t="shared" si="6"/>
        <v>300</v>
      </c>
      <c r="L13" s="37">
        <f t="shared" si="2"/>
        <v>1600</v>
      </c>
      <c r="M13" s="36">
        <f t="shared" si="3"/>
        <v>500</v>
      </c>
      <c r="N13" s="36">
        <f t="shared" si="3"/>
        <v>1000</v>
      </c>
      <c r="O13" s="36">
        <f t="shared" si="3"/>
        <v>375</v>
      </c>
      <c r="P13" s="37">
        <f t="shared" si="3"/>
        <v>2000</v>
      </c>
      <c r="Q13" s="5">
        <v>2000</v>
      </c>
      <c r="R13" s="48" t="s">
        <v>143</v>
      </c>
    </row>
    <row r="14" spans="1:19" s="1" customFormat="1" ht="14.4" customHeight="1" x14ac:dyDescent="0.25">
      <c r="B14" s="3" t="s">
        <v>163</v>
      </c>
      <c r="C14" s="3" t="s">
        <v>164</v>
      </c>
      <c r="D14" s="4" t="s">
        <v>166</v>
      </c>
      <c r="E14" s="6">
        <v>4</v>
      </c>
      <c r="F14" s="58">
        <v>5000</v>
      </c>
      <c r="G14" s="59">
        <f>E14*F14</f>
        <v>20000</v>
      </c>
      <c r="H14" s="59">
        <v>106000</v>
      </c>
      <c r="I14" s="47" t="s">
        <v>83</v>
      </c>
      <c r="J14" s="47" t="s">
        <v>83</v>
      </c>
      <c r="K14" s="47" t="s">
        <v>83</v>
      </c>
      <c r="L14" s="56" t="s">
        <v>83</v>
      </c>
      <c r="M14" s="47" t="s">
        <v>83</v>
      </c>
      <c r="N14" s="47" t="s">
        <v>83</v>
      </c>
      <c r="O14" s="47" t="s">
        <v>83</v>
      </c>
      <c r="P14" s="56" t="s">
        <v>83</v>
      </c>
      <c r="Q14" s="5">
        <v>3000</v>
      </c>
      <c r="R14" s="5" t="s">
        <v>167</v>
      </c>
    </row>
    <row r="15" spans="1:19" s="1" customFormat="1" ht="14.4" customHeight="1" x14ac:dyDescent="0.25">
      <c r="B15" s="3" t="s">
        <v>80</v>
      </c>
      <c r="C15" s="3" t="s">
        <v>81</v>
      </c>
      <c r="D15" s="4" t="s">
        <v>82</v>
      </c>
      <c r="E15" s="6">
        <v>3</v>
      </c>
      <c r="F15" s="59">
        <v>3850</v>
      </c>
      <c r="G15" s="59">
        <f t="shared" si="1"/>
        <v>11550</v>
      </c>
      <c r="H15" s="59" t="s">
        <v>180</v>
      </c>
      <c r="I15" s="36">
        <f t="shared" si="4"/>
        <v>400</v>
      </c>
      <c r="J15" s="46">
        <f t="shared" si="5"/>
        <v>800</v>
      </c>
      <c r="K15" s="46">
        <f t="shared" si="6"/>
        <v>300</v>
      </c>
      <c r="L15" s="37">
        <f t="shared" si="2"/>
        <v>1200</v>
      </c>
      <c r="M15" s="36">
        <f t="shared" si="3"/>
        <v>500</v>
      </c>
      <c r="N15" s="36">
        <f t="shared" si="3"/>
        <v>1000</v>
      </c>
      <c r="O15" s="36">
        <f t="shared" si="3"/>
        <v>375</v>
      </c>
      <c r="P15" s="37">
        <f t="shared" si="3"/>
        <v>1500</v>
      </c>
      <c r="Q15" s="36">
        <v>2000</v>
      </c>
      <c r="R15" s="48" t="s">
        <v>143</v>
      </c>
      <c r="S15" s="71"/>
    </row>
    <row r="16" spans="1:19" x14ac:dyDescent="0.25">
      <c r="B16" s="3" t="s">
        <v>84</v>
      </c>
      <c r="C16" s="3" t="s">
        <v>85</v>
      </c>
      <c r="D16" s="4" t="s">
        <v>74</v>
      </c>
      <c r="E16" s="6">
        <v>4</v>
      </c>
      <c r="F16" s="58">
        <v>3500</v>
      </c>
      <c r="G16" s="59">
        <f t="shared" si="1"/>
        <v>14000</v>
      </c>
      <c r="H16" s="59">
        <v>20000</v>
      </c>
      <c r="I16" s="36">
        <f t="shared" si="4"/>
        <v>400</v>
      </c>
      <c r="J16" s="46">
        <f t="shared" si="5"/>
        <v>800</v>
      </c>
      <c r="K16" s="46">
        <f t="shared" si="6"/>
        <v>300</v>
      </c>
      <c r="L16" s="37">
        <f t="shared" si="2"/>
        <v>1600</v>
      </c>
      <c r="M16" s="36">
        <f t="shared" si="3"/>
        <v>500</v>
      </c>
      <c r="N16" s="36">
        <f t="shared" si="3"/>
        <v>1000</v>
      </c>
      <c r="O16" s="36">
        <f t="shared" si="3"/>
        <v>375</v>
      </c>
      <c r="P16" s="37">
        <f t="shared" si="3"/>
        <v>2000</v>
      </c>
      <c r="Q16" s="5">
        <v>2000</v>
      </c>
      <c r="R16" s="48" t="s">
        <v>143</v>
      </c>
    </row>
    <row r="17" spans="2:20" x14ac:dyDescent="0.25">
      <c r="B17" s="3" t="s">
        <v>144</v>
      </c>
      <c r="C17" s="3" t="s">
        <v>145</v>
      </c>
      <c r="D17" s="4" t="s">
        <v>146</v>
      </c>
      <c r="E17" s="6">
        <v>10</v>
      </c>
      <c r="F17" s="59">
        <v>3500</v>
      </c>
      <c r="G17" s="59">
        <f>E17*F17</f>
        <v>35000</v>
      </c>
      <c r="H17" s="59" t="s">
        <v>180</v>
      </c>
      <c r="I17" s="36">
        <f t="shared" si="4"/>
        <v>400</v>
      </c>
      <c r="J17" s="46">
        <f t="shared" si="5"/>
        <v>800</v>
      </c>
      <c r="K17" s="46">
        <f t="shared" si="6"/>
        <v>300</v>
      </c>
      <c r="L17" s="37">
        <f>I17*E17</f>
        <v>4000</v>
      </c>
      <c r="M17" s="36">
        <f t="shared" ref="M17" si="7">I17+(I17*$L$3)</f>
        <v>500</v>
      </c>
      <c r="N17" s="36">
        <f t="shared" ref="N17" si="8">J17+(J17*$L$3)</f>
        <v>1000</v>
      </c>
      <c r="O17" s="36">
        <f t="shared" ref="O17" si="9">K17+(K17*$L$3)</f>
        <v>375</v>
      </c>
      <c r="P17" s="37">
        <f>L17+(L17*$L$3)</f>
        <v>5000</v>
      </c>
      <c r="Q17" s="5">
        <v>2000</v>
      </c>
      <c r="R17" s="48" t="s">
        <v>143</v>
      </c>
    </row>
    <row r="18" spans="2:20" x14ac:dyDescent="0.25">
      <c r="B18" s="3" t="s">
        <v>86</v>
      </c>
      <c r="C18" s="3" t="s">
        <v>87</v>
      </c>
      <c r="D18" s="4" t="s">
        <v>189</v>
      </c>
      <c r="E18" s="6">
        <v>5</v>
      </c>
      <c r="F18" s="58">
        <v>3000</v>
      </c>
      <c r="G18" s="59">
        <f t="shared" si="1"/>
        <v>15000</v>
      </c>
      <c r="H18" s="59">
        <v>22000</v>
      </c>
      <c r="I18" s="36">
        <f t="shared" si="4"/>
        <v>400</v>
      </c>
      <c r="J18" s="46">
        <f t="shared" si="5"/>
        <v>800</v>
      </c>
      <c r="K18" s="46">
        <f t="shared" si="6"/>
        <v>300</v>
      </c>
      <c r="L18" s="37">
        <f t="shared" si="2"/>
        <v>2000</v>
      </c>
      <c r="M18" s="36">
        <f t="shared" si="3"/>
        <v>500</v>
      </c>
      <c r="N18" s="36">
        <f t="shared" si="3"/>
        <v>1000</v>
      </c>
      <c r="O18" s="36">
        <f t="shared" si="3"/>
        <v>375</v>
      </c>
      <c r="P18" s="37">
        <f t="shared" si="3"/>
        <v>2500</v>
      </c>
      <c r="Q18" s="46">
        <v>2000</v>
      </c>
      <c r="R18" s="48" t="s">
        <v>143</v>
      </c>
    </row>
    <row r="19" spans="2:20" x14ac:dyDescent="0.25">
      <c r="B19" s="3" t="s">
        <v>88</v>
      </c>
      <c r="C19" s="3" t="s">
        <v>89</v>
      </c>
      <c r="D19" s="4" t="s">
        <v>74</v>
      </c>
      <c r="E19" s="6">
        <v>4</v>
      </c>
      <c r="F19" s="58">
        <v>3000</v>
      </c>
      <c r="G19" s="59">
        <f t="shared" si="1"/>
        <v>12000</v>
      </c>
      <c r="H19" s="59">
        <v>18000</v>
      </c>
      <c r="I19" s="36">
        <f t="shared" si="4"/>
        <v>400</v>
      </c>
      <c r="J19" s="46">
        <f t="shared" si="5"/>
        <v>800</v>
      </c>
      <c r="K19" s="46">
        <f t="shared" si="6"/>
        <v>300</v>
      </c>
      <c r="L19" s="37">
        <f t="shared" si="2"/>
        <v>1600</v>
      </c>
      <c r="M19" s="36">
        <f t="shared" ref="M19:M24" si="10">I19+(I19*$L$3)</f>
        <v>500</v>
      </c>
      <c r="N19" s="36">
        <f t="shared" si="3"/>
        <v>1000</v>
      </c>
      <c r="O19" s="36">
        <f t="shared" si="3"/>
        <v>375</v>
      </c>
      <c r="P19" s="37">
        <f>M19*E19</f>
        <v>2000</v>
      </c>
      <c r="Q19" s="36">
        <v>2000</v>
      </c>
      <c r="R19" s="48" t="s">
        <v>143</v>
      </c>
    </row>
    <row r="20" spans="2:20" x14ac:dyDescent="0.25">
      <c r="B20" s="3" t="s">
        <v>171</v>
      </c>
      <c r="C20" s="3" t="s">
        <v>172</v>
      </c>
      <c r="D20" s="4" t="s">
        <v>173</v>
      </c>
      <c r="E20" s="6">
        <v>4</v>
      </c>
      <c r="F20" s="58">
        <v>2500</v>
      </c>
      <c r="G20" s="59">
        <f>E20*F20</f>
        <v>10000</v>
      </c>
      <c r="H20" s="59">
        <v>250000</v>
      </c>
      <c r="I20" s="36">
        <f>$I$5</f>
        <v>400</v>
      </c>
      <c r="J20" s="46">
        <f>$J$5</f>
        <v>800</v>
      </c>
      <c r="K20" s="46">
        <f>$K$5</f>
        <v>300</v>
      </c>
      <c r="L20" s="37">
        <f>I20*E20</f>
        <v>1600</v>
      </c>
      <c r="M20" s="36">
        <f t="shared" ref="M20" si="11">I20+(I20*$L$3)</f>
        <v>500</v>
      </c>
      <c r="N20" s="36">
        <f t="shared" ref="N20" si="12">J20+(J20*$L$3)</f>
        <v>1000</v>
      </c>
      <c r="O20" s="36">
        <f t="shared" ref="O20" si="13">K20+(K20*$L$3)</f>
        <v>375</v>
      </c>
      <c r="P20" s="37">
        <f>L20+(L20*$L$3)</f>
        <v>2000</v>
      </c>
      <c r="Q20" s="36">
        <v>3500</v>
      </c>
      <c r="R20" s="48" t="s">
        <v>143</v>
      </c>
    </row>
    <row r="21" spans="2:20" x14ac:dyDescent="0.25">
      <c r="B21" s="3" t="s">
        <v>93</v>
      </c>
      <c r="C21" s="3" t="s">
        <v>94</v>
      </c>
      <c r="D21" s="4" t="s">
        <v>95</v>
      </c>
      <c r="E21" s="6">
        <v>3</v>
      </c>
      <c r="F21" s="59">
        <v>2000</v>
      </c>
      <c r="G21" s="59">
        <f t="shared" si="1"/>
        <v>6000</v>
      </c>
      <c r="H21" s="59">
        <v>8000</v>
      </c>
      <c r="I21" s="36">
        <f t="shared" si="4"/>
        <v>400</v>
      </c>
      <c r="J21" s="46">
        <f t="shared" si="5"/>
        <v>800</v>
      </c>
      <c r="K21" s="46">
        <f t="shared" si="6"/>
        <v>300</v>
      </c>
      <c r="L21" s="56" t="s">
        <v>83</v>
      </c>
      <c r="M21" s="47">
        <f t="shared" si="10"/>
        <v>500</v>
      </c>
      <c r="N21" s="36">
        <f t="shared" si="3"/>
        <v>1000</v>
      </c>
      <c r="O21" s="47">
        <f t="shared" si="3"/>
        <v>375</v>
      </c>
      <c r="P21" s="56" t="str">
        <f>L21</f>
        <v>n/a</v>
      </c>
      <c r="Q21" s="46">
        <v>2000</v>
      </c>
      <c r="R21" s="48" t="s">
        <v>143</v>
      </c>
    </row>
    <row r="22" spans="2:20" x14ac:dyDescent="0.25">
      <c r="B22" s="3" t="s">
        <v>96</v>
      </c>
      <c r="C22" s="3" t="s">
        <v>97</v>
      </c>
      <c r="D22" s="4" t="s">
        <v>98</v>
      </c>
      <c r="E22" s="6">
        <v>2</v>
      </c>
      <c r="F22" s="59">
        <v>1600</v>
      </c>
      <c r="G22" s="59">
        <f t="shared" si="1"/>
        <v>3200</v>
      </c>
      <c r="H22" s="59" t="s">
        <v>180</v>
      </c>
      <c r="I22" s="36">
        <f t="shared" si="4"/>
        <v>400</v>
      </c>
      <c r="J22" s="46">
        <f t="shared" si="5"/>
        <v>800</v>
      </c>
      <c r="K22" s="46">
        <f t="shared" si="6"/>
        <v>300</v>
      </c>
      <c r="L22" s="37">
        <f t="shared" ref="L22:L27" si="14">I22*E22</f>
        <v>800</v>
      </c>
      <c r="M22" s="36">
        <f t="shared" si="10"/>
        <v>500</v>
      </c>
      <c r="N22" s="36">
        <f t="shared" si="3"/>
        <v>1000</v>
      </c>
      <c r="O22" s="36">
        <f t="shared" si="3"/>
        <v>375</v>
      </c>
      <c r="P22" s="37">
        <f t="shared" ref="P22:P27" si="15">L22+(L22*$L$3)</f>
        <v>1000</v>
      </c>
      <c r="Q22" s="36">
        <v>2000</v>
      </c>
      <c r="R22" s="48" t="s">
        <v>143</v>
      </c>
    </row>
    <row r="23" spans="2:20" x14ac:dyDescent="0.25">
      <c r="B23" s="3" t="s">
        <v>157</v>
      </c>
      <c r="C23" s="3" t="s">
        <v>151</v>
      </c>
      <c r="D23" s="4" t="s">
        <v>74</v>
      </c>
      <c r="E23" s="6">
        <v>4</v>
      </c>
      <c r="F23" s="58">
        <v>1500</v>
      </c>
      <c r="G23" s="59">
        <f t="shared" si="1"/>
        <v>6000</v>
      </c>
      <c r="H23" s="59">
        <v>5500</v>
      </c>
      <c r="I23" s="36">
        <f t="shared" si="4"/>
        <v>400</v>
      </c>
      <c r="J23" s="46">
        <f t="shared" si="5"/>
        <v>800</v>
      </c>
      <c r="K23" s="46">
        <f t="shared" si="6"/>
        <v>300</v>
      </c>
      <c r="L23" s="37">
        <f t="shared" si="14"/>
        <v>1600</v>
      </c>
      <c r="M23" s="36">
        <f t="shared" ref="M23" si="16">I23+(I23*$L$3)</f>
        <v>500</v>
      </c>
      <c r="N23" s="36">
        <f t="shared" ref="N23" si="17">J23+(J23*$L$3)</f>
        <v>1000</v>
      </c>
      <c r="O23" s="36">
        <f t="shared" ref="O23" si="18">K23+(K23*$L$3)</f>
        <v>375</v>
      </c>
      <c r="P23" s="37">
        <f t="shared" si="15"/>
        <v>2000</v>
      </c>
      <c r="Q23" s="36">
        <v>2000</v>
      </c>
      <c r="R23" s="48" t="s">
        <v>143</v>
      </c>
    </row>
    <row r="24" spans="2:20" x14ac:dyDescent="0.25">
      <c r="B24" s="3" t="s">
        <v>99</v>
      </c>
      <c r="C24" s="3" t="s">
        <v>100</v>
      </c>
      <c r="D24" s="4" t="s">
        <v>101</v>
      </c>
      <c r="E24" s="6">
        <v>3</v>
      </c>
      <c r="F24" s="58">
        <v>1500</v>
      </c>
      <c r="G24" s="59">
        <f t="shared" si="1"/>
        <v>4500</v>
      </c>
      <c r="H24" s="59" t="s">
        <v>180</v>
      </c>
      <c r="I24" s="36">
        <f t="shared" si="4"/>
        <v>400</v>
      </c>
      <c r="J24" s="46">
        <f t="shared" si="5"/>
        <v>800</v>
      </c>
      <c r="K24" s="46">
        <f t="shared" si="6"/>
        <v>300</v>
      </c>
      <c r="L24" s="37">
        <f t="shared" si="14"/>
        <v>1200</v>
      </c>
      <c r="M24" s="36">
        <f t="shared" si="10"/>
        <v>500</v>
      </c>
      <c r="N24" s="36">
        <f t="shared" si="3"/>
        <v>1000</v>
      </c>
      <c r="O24" s="36">
        <f t="shared" si="3"/>
        <v>375</v>
      </c>
      <c r="P24" s="37">
        <f t="shared" si="15"/>
        <v>1500</v>
      </c>
      <c r="Q24" s="36">
        <v>2000</v>
      </c>
      <c r="R24" s="48" t="s">
        <v>143</v>
      </c>
    </row>
    <row r="25" spans="2:20" x14ac:dyDescent="0.25">
      <c r="B25" s="3" t="s">
        <v>102</v>
      </c>
      <c r="C25" s="3" t="s">
        <v>103</v>
      </c>
      <c r="D25" s="4" t="s">
        <v>82</v>
      </c>
      <c r="E25" s="6">
        <v>4</v>
      </c>
      <c r="F25" s="58">
        <v>1250</v>
      </c>
      <c r="G25" s="59">
        <f t="shared" si="1"/>
        <v>5000</v>
      </c>
      <c r="H25" s="59" t="s">
        <v>180</v>
      </c>
      <c r="I25" s="36">
        <f t="shared" si="4"/>
        <v>400</v>
      </c>
      <c r="J25" s="46">
        <f t="shared" si="5"/>
        <v>800</v>
      </c>
      <c r="K25" s="46">
        <f t="shared" si="6"/>
        <v>300</v>
      </c>
      <c r="L25" s="37">
        <f t="shared" si="14"/>
        <v>1600</v>
      </c>
      <c r="M25" s="36">
        <f>I25+(I25*$L$3)</f>
        <v>500</v>
      </c>
      <c r="N25" s="36">
        <f t="shared" si="3"/>
        <v>1000</v>
      </c>
      <c r="O25" s="36">
        <f t="shared" si="3"/>
        <v>375</v>
      </c>
      <c r="P25" s="37">
        <f t="shared" si="15"/>
        <v>2000</v>
      </c>
      <c r="Q25" s="36">
        <v>2000</v>
      </c>
      <c r="R25" s="48" t="s">
        <v>143</v>
      </c>
    </row>
    <row r="26" spans="2:20" x14ac:dyDescent="0.25">
      <c r="B26" s="3" t="s">
        <v>168</v>
      </c>
      <c r="C26" s="3" t="s">
        <v>169</v>
      </c>
      <c r="D26" s="44" t="s">
        <v>170</v>
      </c>
      <c r="E26" s="45">
        <v>2</v>
      </c>
      <c r="F26" s="63">
        <v>1000</v>
      </c>
      <c r="G26" s="59">
        <f>E26*F26</f>
        <v>2000</v>
      </c>
      <c r="H26" s="64">
        <v>200</v>
      </c>
      <c r="I26" s="36">
        <f>$I$5</f>
        <v>400</v>
      </c>
      <c r="J26" s="46">
        <f>$J$5</f>
        <v>800</v>
      </c>
      <c r="K26" s="46">
        <f>$K$5</f>
        <v>300</v>
      </c>
      <c r="L26" s="37">
        <f t="shared" si="14"/>
        <v>800</v>
      </c>
      <c r="M26" s="36">
        <f>I26+(I26*$L$3)</f>
        <v>500</v>
      </c>
      <c r="N26" s="36">
        <f>J26+(J26*$L$3)</f>
        <v>1000</v>
      </c>
      <c r="O26" s="36">
        <f>K26+(K26*$L$3)</f>
        <v>375</v>
      </c>
      <c r="P26" s="37">
        <f t="shared" si="15"/>
        <v>1000</v>
      </c>
      <c r="Q26" s="36">
        <v>2000</v>
      </c>
      <c r="R26" s="48" t="s">
        <v>143</v>
      </c>
    </row>
    <row r="27" spans="2:20" x14ac:dyDescent="0.25">
      <c r="B27" s="3" t="s">
        <v>104</v>
      </c>
      <c r="C27" s="3" t="s">
        <v>105</v>
      </c>
      <c r="D27" s="44" t="s">
        <v>82</v>
      </c>
      <c r="E27" s="45">
        <v>4</v>
      </c>
      <c r="F27" s="63">
        <v>700</v>
      </c>
      <c r="G27" s="59">
        <f t="shared" si="1"/>
        <v>2800</v>
      </c>
      <c r="H27" s="64" t="s">
        <v>180</v>
      </c>
      <c r="I27" s="36">
        <f>$I$4</f>
        <v>250</v>
      </c>
      <c r="J27" s="36">
        <f>J4</f>
        <v>500</v>
      </c>
      <c r="K27" s="36">
        <f>$K$4</f>
        <v>175</v>
      </c>
      <c r="L27" s="37">
        <f t="shared" si="14"/>
        <v>1000</v>
      </c>
      <c r="M27" s="36">
        <f>I27+(I27*$L$3)</f>
        <v>312.5</v>
      </c>
      <c r="N27" s="36">
        <f>J27+(J27*$L$3)</f>
        <v>625</v>
      </c>
      <c r="O27" s="36">
        <f>K4+(K4*$L$3)</f>
        <v>218.75</v>
      </c>
      <c r="P27" s="37">
        <f t="shared" si="15"/>
        <v>1250</v>
      </c>
      <c r="Q27" s="36">
        <v>1500</v>
      </c>
      <c r="R27" s="48" t="s">
        <v>143</v>
      </c>
    </row>
    <row r="28" spans="2:20" x14ac:dyDescent="0.25">
      <c r="B28" s="3" t="s">
        <v>106</v>
      </c>
      <c r="C28" s="3" t="s">
        <v>107</v>
      </c>
      <c r="D28" s="4" t="s">
        <v>98</v>
      </c>
      <c r="E28" s="45">
        <v>3</v>
      </c>
      <c r="F28" s="64">
        <v>700</v>
      </c>
      <c r="G28" s="59">
        <f t="shared" si="1"/>
        <v>2100</v>
      </c>
      <c r="H28" s="64" t="s">
        <v>180</v>
      </c>
      <c r="I28" s="47" t="s">
        <v>83</v>
      </c>
      <c r="J28" s="47" t="s">
        <v>83</v>
      </c>
      <c r="K28" s="47" t="s">
        <v>83</v>
      </c>
      <c r="L28" s="56" t="s">
        <v>83</v>
      </c>
      <c r="M28" s="36">
        <f>I4+(I4*$L$3)</f>
        <v>312.5</v>
      </c>
      <c r="N28" s="36">
        <f>J4+(J4*$L$3)</f>
        <v>625</v>
      </c>
      <c r="O28" s="36">
        <f>K4+(K4*$L$3)</f>
        <v>218.75</v>
      </c>
      <c r="P28" s="37">
        <f>E28*M28</f>
        <v>937.5</v>
      </c>
      <c r="Q28" s="36">
        <v>1500</v>
      </c>
      <c r="R28" s="48" t="s">
        <v>143</v>
      </c>
    </row>
    <row r="29" spans="2:20" x14ac:dyDescent="0.25">
      <c r="B29" s="3" t="s">
        <v>149</v>
      </c>
      <c r="C29" s="3" t="s">
        <v>150</v>
      </c>
      <c r="D29" s="4" t="s">
        <v>126</v>
      </c>
      <c r="E29" s="6">
        <v>2</v>
      </c>
      <c r="F29" s="59">
        <v>700</v>
      </c>
      <c r="G29" s="59">
        <f>E29*F29</f>
        <v>1400</v>
      </c>
      <c r="H29" s="59" t="s">
        <v>180</v>
      </c>
      <c r="I29" s="36">
        <f>$I$4</f>
        <v>250</v>
      </c>
      <c r="J29" s="36">
        <f>J4</f>
        <v>500</v>
      </c>
      <c r="K29" s="36">
        <f>$K$4</f>
        <v>175</v>
      </c>
      <c r="L29" s="37">
        <f t="shared" ref="L29:L43" si="19">I29*E29</f>
        <v>500</v>
      </c>
      <c r="M29" s="36">
        <f>I4+(I4*$L$3)</f>
        <v>312.5</v>
      </c>
      <c r="N29" s="36">
        <f>J4+(J4*$L$3)</f>
        <v>625</v>
      </c>
      <c r="O29" s="36">
        <f>K4+(K4*$L$3)</f>
        <v>218.75</v>
      </c>
      <c r="P29" s="37">
        <f>E29*M29</f>
        <v>625</v>
      </c>
      <c r="Q29" s="36">
        <v>1500</v>
      </c>
      <c r="R29" s="48" t="s">
        <v>143</v>
      </c>
    </row>
    <row r="30" spans="2:20" s="1" customFormat="1" x14ac:dyDescent="0.25">
      <c r="B30" s="3" t="s">
        <v>181</v>
      </c>
      <c r="C30" s="3" t="s">
        <v>182</v>
      </c>
      <c r="D30" s="4" t="s">
        <v>188</v>
      </c>
      <c r="E30" s="45">
        <v>3</v>
      </c>
      <c r="F30" s="64">
        <v>500</v>
      </c>
      <c r="G30" s="59">
        <f t="shared" ref="G30" si="20">E30*F30</f>
        <v>1500</v>
      </c>
      <c r="H30" s="64">
        <v>9000</v>
      </c>
      <c r="I30" s="47">
        <f t="shared" ref="I30:I38" si="21">$I$3</f>
        <v>150</v>
      </c>
      <c r="J30" s="47">
        <f>J3</f>
        <v>300</v>
      </c>
      <c r="K30" s="47">
        <f>$K$3</f>
        <v>100</v>
      </c>
      <c r="L30" s="56">
        <f>I30*E30</f>
        <v>450</v>
      </c>
      <c r="M30" s="36">
        <f>I30+(I30*$L$3)</f>
        <v>187.5</v>
      </c>
      <c r="N30" s="36">
        <f t="shared" ref="N30" si="22">J30+(J30*$L$3)</f>
        <v>375</v>
      </c>
      <c r="O30" s="36">
        <f t="shared" ref="O30" si="23">K30+(K30*$L$3)</f>
        <v>125</v>
      </c>
      <c r="P30" s="37">
        <f t="shared" ref="P30" si="24">L30+(L30*$L$3)</f>
        <v>562.5</v>
      </c>
      <c r="Q30" s="36">
        <v>1000</v>
      </c>
      <c r="R30" s="48" t="s">
        <v>143</v>
      </c>
      <c r="S30" s="61"/>
      <c r="T30" s="17"/>
    </row>
    <row r="31" spans="2:20" x14ac:dyDescent="0.25">
      <c r="B31" s="3" t="s">
        <v>108</v>
      </c>
      <c r="C31" s="3" t="s">
        <v>109</v>
      </c>
      <c r="D31" s="4" t="s">
        <v>186</v>
      </c>
      <c r="E31" s="45">
        <v>3</v>
      </c>
      <c r="F31" s="64">
        <v>500</v>
      </c>
      <c r="G31" s="59">
        <f t="shared" si="1"/>
        <v>1500</v>
      </c>
      <c r="H31" s="64" t="s">
        <v>180</v>
      </c>
      <c r="I31" s="47">
        <f t="shared" si="21"/>
        <v>150</v>
      </c>
      <c r="J31" s="47">
        <f>J3</f>
        <v>300</v>
      </c>
      <c r="K31" s="47">
        <f t="shared" ref="K31:K37" si="25">$K$3</f>
        <v>100</v>
      </c>
      <c r="L31" s="56">
        <f t="shared" si="19"/>
        <v>450</v>
      </c>
      <c r="M31" s="36">
        <f>I31+(I31*$L$3)</f>
        <v>187.5</v>
      </c>
      <c r="N31" s="36">
        <f t="shared" ref="M31:P40" si="26">J31+(J31*$L$3)</f>
        <v>375</v>
      </c>
      <c r="O31" s="36">
        <f t="shared" si="26"/>
        <v>125</v>
      </c>
      <c r="P31" s="37">
        <f t="shared" si="26"/>
        <v>562.5</v>
      </c>
      <c r="Q31" s="36">
        <v>1000</v>
      </c>
      <c r="R31" s="48" t="s">
        <v>143</v>
      </c>
    </row>
    <row r="32" spans="2:20" x14ac:dyDescent="0.25">
      <c r="B32" s="3" t="s">
        <v>110</v>
      </c>
      <c r="C32" s="3" t="s">
        <v>111</v>
      </c>
      <c r="D32" s="4" t="s">
        <v>148</v>
      </c>
      <c r="E32" s="45">
        <v>3</v>
      </c>
      <c r="F32" s="64">
        <v>500</v>
      </c>
      <c r="G32" s="59">
        <f t="shared" si="1"/>
        <v>1500</v>
      </c>
      <c r="H32" s="64" t="s">
        <v>180</v>
      </c>
      <c r="I32" s="47">
        <f t="shared" si="21"/>
        <v>150</v>
      </c>
      <c r="J32" s="47">
        <f>$J$3</f>
        <v>300</v>
      </c>
      <c r="K32" s="47">
        <f t="shared" si="25"/>
        <v>100</v>
      </c>
      <c r="L32" s="56">
        <f t="shared" si="19"/>
        <v>450</v>
      </c>
      <c r="M32" s="36">
        <f t="shared" si="26"/>
        <v>187.5</v>
      </c>
      <c r="N32" s="36">
        <f>J32+(J32*$L$3)</f>
        <v>375</v>
      </c>
      <c r="O32" s="36">
        <f t="shared" si="26"/>
        <v>125</v>
      </c>
      <c r="P32" s="37">
        <f t="shared" si="26"/>
        <v>562.5</v>
      </c>
      <c r="Q32" s="36">
        <v>1000</v>
      </c>
      <c r="R32" s="48" t="s">
        <v>143</v>
      </c>
    </row>
    <row r="33" spans="2:20" s="1" customFormat="1" x14ac:dyDescent="0.25">
      <c r="B33" s="3" t="s">
        <v>183</v>
      </c>
      <c r="C33" s="3" t="s">
        <v>184</v>
      </c>
      <c r="D33" s="4" t="s">
        <v>185</v>
      </c>
      <c r="E33" s="45">
        <v>4</v>
      </c>
      <c r="F33" s="64">
        <v>500</v>
      </c>
      <c r="G33" s="59">
        <f t="shared" si="1"/>
        <v>2000</v>
      </c>
      <c r="H33" s="64" t="s">
        <v>83</v>
      </c>
      <c r="I33" s="47">
        <f t="shared" si="21"/>
        <v>150</v>
      </c>
      <c r="J33" s="47">
        <f>$J$3</f>
        <v>300</v>
      </c>
      <c r="K33" s="47">
        <f t="shared" si="25"/>
        <v>100</v>
      </c>
      <c r="L33" s="56">
        <f>I33*E33</f>
        <v>600</v>
      </c>
      <c r="M33" s="36">
        <f>I33+(I33*$L$3)</f>
        <v>187.5</v>
      </c>
      <c r="N33" s="36">
        <f t="shared" ref="N33" si="27">J33+(J33*$L$3)</f>
        <v>375</v>
      </c>
      <c r="O33" s="36">
        <f t="shared" ref="O33" si="28">K33+(K33*$L$3)</f>
        <v>125</v>
      </c>
      <c r="P33" s="37">
        <f t="shared" ref="P33" si="29">L33+(L33*$L$3)</f>
        <v>750</v>
      </c>
      <c r="Q33" s="36">
        <v>1000</v>
      </c>
      <c r="R33" s="48" t="s">
        <v>143</v>
      </c>
      <c r="S33" s="61"/>
      <c r="T33" s="17"/>
    </row>
    <row r="34" spans="2:20" x14ac:dyDescent="0.25">
      <c r="B34" s="3" t="s">
        <v>154</v>
      </c>
      <c r="C34" s="3" t="s">
        <v>155</v>
      </c>
      <c r="D34" s="4" t="s">
        <v>187</v>
      </c>
      <c r="E34" s="45">
        <v>4</v>
      </c>
      <c r="F34" s="64">
        <v>400</v>
      </c>
      <c r="G34" s="59">
        <f>E34*F34</f>
        <v>1600</v>
      </c>
      <c r="H34" s="64" t="s">
        <v>180</v>
      </c>
      <c r="I34" s="47">
        <f t="shared" si="21"/>
        <v>150</v>
      </c>
      <c r="J34" s="47">
        <f>$J$3</f>
        <v>300</v>
      </c>
      <c r="K34" s="47">
        <f t="shared" si="25"/>
        <v>100</v>
      </c>
      <c r="L34" s="56">
        <f>I34*E34</f>
        <v>600</v>
      </c>
      <c r="M34" s="36">
        <f>I34+(I34*$L$3)</f>
        <v>187.5</v>
      </c>
      <c r="N34" s="36">
        <f t="shared" ref="N34" si="30">J34+(J34*$L$3)</f>
        <v>375</v>
      </c>
      <c r="O34" s="36">
        <f t="shared" ref="O34" si="31">K34+(K34*$L$3)</f>
        <v>125</v>
      </c>
      <c r="P34" s="37">
        <f>L34+(L34*$L$3)</f>
        <v>750</v>
      </c>
      <c r="Q34" s="36">
        <v>1000</v>
      </c>
      <c r="R34" s="48" t="s">
        <v>143</v>
      </c>
    </row>
    <row r="35" spans="2:20" x14ac:dyDescent="0.25">
      <c r="B35" s="3" t="s">
        <v>112</v>
      </c>
      <c r="C35" s="3" t="s">
        <v>113</v>
      </c>
      <c r="D35" s="9" t="s">
        <v>114</v>
      </c>
      <c r="E35" s="6">
        <v>8</v>
      </c>
      <c r="F35" s="59">
        <v>500</v>
      </c>
      <c r="G35" s="59">
        <f>E35*F35</f>
        <v>4000</v>
      </c>
      <c r="H35" s="59" t="s">
        <v>83</v>
      </c>
      <c r="I35" s="47">
        <f t="shared" si="21"/>
        <v>150</v>
      </c>
      <c r="J35" s="47">
        <f t="shared" ref="J35:J39" si="32">$J$3</f>
        <v>300</v>
      </c>
      <c r="K35" s="47">
        <f t="shared" si="25"/>
        <v>100</v>
      </c>
      <c r="L35" s="56">
        <f t="shared" si="19"/>
        <v>1200</v>
      </c>
      <c r="M35" s="36">
        <f t="shared" si="26"/>
        <v>187.5</v>
      </c>
      <c r="N35" s="36">
        <f t="shared" si="26"/>
        <v>375</v>
      </c>
      <c r="O35" s="36">
        <f t="shared" si="26"/>
        <v>125</v>
      </c>
      <c r="P35" s="37">
        <f t="shared" si="26"/>
        <v>1500</v>
      </c>
      <c r="Q35" s="36">
        <v>1000</v>
      </c>
      <c r="R35" s="48" t="s">
        <v>143</v>
      </c>
    </row>
    <row r="36" spans="2:20" x14ac:dyDescent="0.25">
      <c r="B36" s="3" t="s">
        <v>115</v>
      </c>
      <c r="C36" s="3" t="s">
        <v>116</v>
      </c>
      <c r="D36" s="4" t="s">
        <v>98</v>
      </c>
      <c r="E36" s="45">
        <v>3</v>
      </c>
      <c r="F36" s="64">
        <v>300</v>
      </c>
      <c r="G36" s="59">
        <f t="shared" si="1"/>
        <v>900</v>
      </c>
      <c r="H36" s="64" t="s">
        <v>180</v>
      </c>
      <c r="I36" s="47">
        <f t="shared" si="21"/>
        <v>150</v>
      </c>
      <c r="J36" s="47">
        <f t="shared" si="32"/>
        <v>300</v>
      </c>
      <c r="K36" s="47">
        <f t="shared" si="25"/>
        <v>100</v>
      </c>
      <c r="L36" s="56">
        <f t="shared" si="19"/>
        <v>450</v>
      </c>
      <c r="M36" s="36">
        <f t="shared" si="26"/>
        <v>187.5</v>
      </c>
      <c r="N36" s="36">
        <f t="shared" si="26"/>
        <v>375</v>
      </c>
      <c r="O36" s="36">
        <f t="shared" si="26"/>
        <v>125</v>
      </c>
      <c r="P36" s="37">
        <f t="shared" si="26"/>
        <v>562.5</v>
      </c>
      <c r="Q36" s="36">
        <v>1000</v>
      </c>
      <c r="R36" s="48" t="s">
        <v>143</v>
      </c>
    </row>
    <row r="37" spans="2:20" x14ac:dyDescent="0.25">
      <c r="B37" s="3" t="s">
        <v>117</v>
      </c>
      <c r="C37" s="3" t="s">
        <v>118</v>
      </c>
      <c r="D37" s="4" t="s">
        <v>119</v>
      </c>
      <c r="E37" s="6">
        <v>2</v>
      </c>
      <c r="F37" s="58">
        <v>300</v>
      </c>
      <c r="G37" s="59">
        <f t="shared" si="1"/>
        <v>600</v>
      </c>
      <c r="H37" s="59" t="s">
        <v>83</v>
      </c>
      <c r="I37" s="57">
        <f t="shared" si="21"/>
        <v>150</v>
      </c>
      <c r="J37" s="47">
        <f t="shared" si="32"/>
        <v>300</v>
      </c>
      <c r="K37" s="57">
        <f t="shared" si="25"/>
        <v>100</v>
      </c>
      <c r="L37" s="56">
        <f t="shared" si="19"/>
        <v>300</v>
      </c>
      <c r="M37" s="36">
        <f t="shared" si="26"/>
        <v>187.5</v>
      </c>
      <c r="N37" s="36">
        <f t="shared" si="26"/>
        <v>375</v>
      </c>
      <c r="O37" s="36">
        <f t="shared" si="26"/>
        <v>125</v>
      </c>
      <c r="P37" s="37">
        <f t="shared" si="26"/>
        <v>375</v>
      </c>
      <c r="Q37" s="46">
        <v>1000</v>
      </c>
      <c r="R37" s="48" t="s">
        <v>143</v>
      </c>
    </row>
    <row r="38" spans="2:20" x14ac:dyDescent="0.25">
      <c r="B38" s="3" t="s">
        <v>177</v>
      </c>
      <c r="C38" s="3" t="s">
        <v>178</v>
      </c>
      <c r="D38" s="4" t="s">
        <v>179</v>
      </c>
      <c r="E38" s="6">
        <v>4</v>
      </c>
      <c r="F38" s="58">
        <v>250</v>
      </c>
      <c r="G38" s="59">
        <f>E38*F38</f>
        <v>1000</v>
      </c>
      <c r="H38" s="59" t="s">
        <v>180</v>
      </c>
      <c r="I38" s="57">
        <f t="shared" si="21"/>
        <v>150</v>
      </c>
      <c r="J38" s="47">
        <f t="shared" si="32"/>
        <v>300</v>
      </c>
      <c r="K38" s="57">
        <f>$K$3</f>
        <v>100</v>
      </c>
      <c r="L38" s="56">
        <f>I38*E38</f>
        <v>600</v>
      </c>
      <c r="M38" s="36">
        <f t="shared" ref="M38" si="33">I38+(I38*$L$3)</f>
        <v>187.5</v>
      </c>
      <c r="N38" s="36">
        <f t="shared" ref="N38" si="34">J38+(J38*$L$3)</f>
        <v>375</v>
      </c>
      <c r="O38" s="36">
        <f t="shared" ref="O38" si="35">K38+(K38*$L$3)</f>
        <v>125</v>
      </c>
      <c r="P38" s="37">
        <f t="shared" ref="P38" si="36">L38+(L38*$L$3)</f>
        <v>750</v>
      </c>
      <c r="Q38" s="46">
        <v>1000</v>
      </c>
      <c r="R38" s="48" t="s">
        <v>143</v>
      </c>
      <c r="S38" s="61"/>
    </row>
    <row r="39" spans="2:20" x14ac:dyDescent="0.25">
      <c r="B39" s="3" t="s">
        <v>120</v>
      </c>
      <c r="C39" s="3" t="s">
        <v>121</v>
      </c>
      <c r="D39" s="4" t="s">
        <v>92</v>
      </c>
      <c r="E39" s="6">
        <v>3</v>
      </c>
      <c r="F39" s="58">
        <v>250</v>
      </c>
      <c r="G39" s="59">
        <f t="shared" si="1"/>
        <v>750</v>
      </c>
      <c r="H39" s="59" t="s">
        <v>83</v>
      </c>
      <c r="I39" s="47">
        <v>150</v>
      </c>
      <c r="J39" s="47">
        <f t="shared" si="32"/>
        <v>300</v>
      </c>
      <c r="K39" s="47">
        <v>100</v>
      </c>
      <c r="L39" s="56">
        <f t="shared" si="19"/>
        <v>450</v>
      </c>
      <c r="M39" s="36">
        <f t="shared" si="26"/>
        <v>187.5</v>
      </c>
      <c r="N39" s="36">
        <f t="shared" si="26"/>
        <v>375</v>
      </c>
      <c r="O39" s="36">
        <f t="shared" si="26"/>
        <v>125</v>
      </c>
      <c r="P39" s="37">
        <f t="shared" si="26"/>
        <v>562.5</v>
      </c>
      <c r="Q39" s="36">
        <v>1000</v>
      </c>
      <c r="R39" s="48" t="s">
        <v>143</v>
      </c>
    </row>
    <row r="40" spans="2:20" x14ac:dyDescent="0.25">
      <c r="B40" s="3" t="s">
        <v>122</v>
      </c>
      <c r="C40" s="3" t="s">
        <v>123</v>
      </c>
      <c r="D40" s="4" t="s">
        <v>119</v>
      </c>
      <c r="E40" s="6">
        <v>2</v>
      </c>
      <c r="F40" s="58">
        <v>590</v>
      </c>
      <c r="G40" s="59">
        <f t="shared" si="1"/>
        <v>1180</v>
      </c>
      <c r="H40" s="59" t="s">
        <v>83</v>
      </c>
      <c r="I40" s="36">
        <f>$I$3</f>
        <v>150</v>
      </c>
      <c r="J40" s="36">
        <f>J3</f>
        <v>300</v>
      </c>
      <c r="K40" s="36">
        <f>$K$3</f>
        <v>100</v>
      </c>
      <c r="L40" s="37">
        <f t="shared" si="19"/>
        <v>300</v>
      </c>
      <c r="M40" s="36">
        <f t="shared" si="26"/>
        <v>187.5</v>
      </c>
      <c r="N40" s="36">
        <f t="shared" si="26"/>
        <v>375</v>
      </c>
      <c r="O40" s="36">
        <f t="shared" si="26"/>
        <v>125</v>
      </c>
      <c r="P40" s="37">
        <f t="shared" si="26"/>
        <v>375</v>
      </c>
      <c r="Q40" s="36">
        <v>1000</v>
      </c>
      <c r="R40" s="48" t="s">
        <v>143</v>
      </c>
    </row>
    <row r="41" spans="2:20" x14ac:dyDescent="0.25">
      <c r="B41" s="3" t="s">
        <v>174</v>
      </c>
      <c r="C41" s="3" t="s">
        <v>175</v>
      </c>
      <c r="D41" s="4" t="s">
        <v>176</v>
      </c>
      <c r="E41" s="6">
        <v>2</v>
      </c>
      <c r="F41" s="58">
        <v>217</v>
      </c>
      <c r="G41" s="59">
        <f t="shared" si="1"/>
        <v>434</v>
      </c>
      <c r="H41" s="59" t="s">
        <v>180</v>
      </c>
      <c r="I41" s="36">
        <f>$I$3</f>
        <v>150</v>
      </c>
      <c r="J41" s="36">
        <f>J3</f>
        <v>300</v>
      </c>
      <c r="K41" s="36">
        <f>$K$3</f>
        <v>100</v>
      </c>
      <c r="L41" s="37">
        <f>I41*E41</f>
        <v>300</v>
      </c>
      <c r="M41" s="36">
        <f t="shared" ref="M41" si="37">I41+(I41*$L$3)</f>
        <v>187.5</v>
      </c>
      <c r="N41" s="36">
        <f t="shared" ref="N41" si="38">J41+(J41*$L$3)</f>
        <v>375</v>
      </c>
      <c r="O41" s="36">
        <f t="shared" ref="O41" si="39">K41+(K41*$L$3)</f>
        <v>125</v>
      </c>
      <c r="P41" s="37">
        <f t="shared" ref="P41" si="40">L41+(L41*$L$3)</f>
        <v>375</v>
      </c>
      <c r="Q41" s="36">
        <v>1000</v>
      </c>
      <c r="R41" s="48" t="s">
        <v>143</v>
      </c>
      <c r="S41" s="22"/>
    </row>
    <row r="42" spans="2:20" x14ac:dyDescent="0.25">
      <c r="B42" s="3" t="s">
        <v>165</v>
      </c>
      <c r="C42" s="3" t="s">
        <v>165</v>
      </c>
      <c r="D42" s="4" t="s">
        <v>119</v>
      </c>
      <c r="E42" s="6">
        <v>5</v>
      </c>
      <c r="F42" s="58">
        <v>150</v>
      </c>
      <c r="G42" s="59">
        <f>E42*F42</f>
        <v>750</v>
      </c>
      <c r="H42" s="59">
        <v>32000</v>
      </c>
      <c r="I42" s="47" t="s">
        <v>83</v>
      </c>
      <c r="J42" s="47" t="s">
        <v>83</v>
      </c>
      <c r="K42" s="47" t="s">
        <v>83</v>
      </c>
      <c r="L42" s="56" t="s">
        <v>83</v>
      </c>
      <c r="M42" s="47" t="s">
        <v>83</v>
      </c>
      <c r="N42" s="47" t="s">
        <v>83</v>
      </c>
      <c r="O42" s="47" t="s">
        <v>83</v>
      </c>
      <c r="P42" s="56" t="s">
        <v>83</v>
      </c>
      <c r="Q42" s="46">
        <v>1700</v>
      </c>
      <c r="R42" s="5" t="s">
        <v>167</v>
      </c>
    </row>
    <row r="43" spans="2:20" x14ac:dyDescent="0.25">
      <c r="B43" s="3" t="s">
        <v>152</v>
      </c>
      <c r="C43" s="3" t="s">
        <v>153</v>
      </c>
      <c r="D43" s="4" t="s">
        <v>74</v>
      </c>
      <c r="E43" s="6">
        <v>3</v>
      </c>
      <c r="F43" s="58">
        <v>150</v>
      </c>
      <c r="G43" s="59">
        <f t="shared" ref="G43" si="41">E43*F43</f>
        <v>450</v>
      </c>
      <c r="H43" s="59" t="s">
        <v>180</v>
      </c>
      <c r="I43" s="57">
        <f>$I$3</f>
        <v>150</v>
      </c>
      <c r="J43" s="47">
        <f>J3</f>
        <v>300</v>
      </c>
      <c r="K43" s="57">
        <f>$K$3</f>
        <v>100</v>
      </c>
      <c r="L43" s="56">
        <f t="shared" si="19"/>
        <v>450</v>
      </c>
      <c r="M43" s="36">
        <f t="shared" ref="M43" si="42">I43+(I43*$L$3)</f>
        <v>187.5</v>
      </c>
      <c r="N43" s="36">
        <f t="shared" ref="N43" si="43">J43+(J43*$L$3)</f>
        <v>375</v>
      </c>
      <c r="O43" s="36">
        <f t="shared" ref="O43" si="44">K43+(K43*$L$3)</f>
        <v>125</v>
      </c>
      <c r="P43" s="37">
        <f>L43+(L43*$L$3)</f>
        <v>562.5</v>
      </c>
      <c r="Q43" s="46">
        <v>1000</v>
      </c>
      <c r="R43" s="48" t="s">
        <v>143</v>
      </c>
    </row>
    <row r="44" spans="2:20" x14ac:dyDescent="0.25">
      <c r="B44" s="3" t="s">
        <v>124</v>
      </c>
      <c r="C44" s="3" t="s">
        <v>125</v>
      </c>
      <c r="D44" s="4" t="s">
        <v>126</v>
      </c>
      <c r="E44" s="6">
        <v>2</v>
      </c>
      <c r="F44" s="59">
        <v>150</v>
      </c>
      <c r="G44" s="59">
        <f t="shared" si="1"/>
        <v>300</v>
      </c>
      <c r="H44" s="59" t="s">
        <v>83</v>
      </c>
      <c r="I44" s="57" t="s">
        <v>83</v>
      </c>
      <c r="J44" s="47" t="s">
        <v>83</v>
      </c>
      <c r="K44" s="57" t="s">
        <v>83</v>
      </c>
      <c r="L44" s="56" t="s">
        <v>83</v>
      </c>
      <c r="M44" s="36">
        <f>I3+(I3*$L$3)</f>
        <v>187.5</v>
      </c>
      <c r="N44" s="36">
        <f>J3+(J3*$L$3)</f>
        <v>375</v>
      </c>
      <c r="O44" s="36">
        <f>K3+(K3*$L$3)</f>
        <v>125</v>
      </c>
      <c r="P44" s="37">
        <f>M44*E44</f>
        <v>375</v>
      </c>
      <c r="Q44" s="46">
        <v>1000</v>
      </c>
      <c r="R44" s="48" t="s">
        <v>143</v>
      </c>
    </row>
    <row r="45" spans="2:20" x14ac:dyDescent="0.25">
      <c r="B45" s="3" t="s">
        <v>160</v>
      </c>
      <c r="C45" s="3" t="s">
        <v>161</v>
      </c>
      <c r="D45" s="4" t="s">
        <v>126</v>
      </c>
      <c r="E45" s="6">
        <v>4</v>
      </c>
      <c r="F45" s="59">
        <v>130</v>
      </c>
      <c r="G45" s="59">
        <v>520</v>
      </c>
      <c r="H45" s="59">
        <v>130</v>
      </c>
      <c r="I45" s="57">
        <f>$I$3</f>
        <v>150</v>
      </c>
      <c r="J45" s="47">
        <f>J3</f>
        <v>300</v>
      </c>
      <c r="K45" s="57">
        <f>$K$3</f>
        <v>100</v>
      </c>
      <c r="L45" s="56">
        <f>I45*E45</f>
        <v>600</v>
      </c>
      <c r="M45" s="36">
        <f>I45+(I45*$L$3)</f>
        <v>187.5</v>
      </c>
      <c r="N45" s="36">
        <f>J45+(J45*$L$3)</f>
        <v>375</v>
      </c>
      <c r="O45" s="36">
        <f>K45+(K45*$L$3)</f>
        <v>125</v>
      </c>
      <c r="P45" s="37">
        <f>L45+(L45*$L$3)</f>
        <v>750</v>
      </c>
      <c r="Q45" s="46">
        <v>1000</v>
      </c>
      <c r="R45" s="48" t="s">
        <v>143</v>
      </c>
    </row>
    <row r="46" spans="2:20" x14ac:dyDescent="0.25">
      <c r="B46" s="51"/>
      <c r="C46" s="51"/>
      <c r="D46" s="52"/>
      <c r="E46" s="52"/>
      <c r="F46" s="52">
        <f>SUM(F10:F45)</f>
        <v>64987</v>
      </c>
      <c r="G46" s="52">
        <f>SUM(G10:G45)</f>
        <v>383934</v>
      </c>
      <c r="H46" s="52">
        <f>SUM(H10:H45)</f>
        <v>587830</v>
      </c>
      <c r="I46" s="53">
        <f t="shared" ref="I46:O46" si="45">SUM(I10:I45)</f>
        <v>9000</v>
      </c>
      <c r="J46" s="53">
        <f t="shared" si="45"/>
        <v>18000</v>
      </c>
      <c r="K46" s="53">
        <f t="shared" si="45"/>
        <v>6550</v>
      </c>
      <c r="L46" s="54">
        <f t="shared" si="45"/>
        <v>41100</v>
      </c>
      <c r="M46" s="53">
        <f t="shared" si="45"/>
        <v>11750</v>
      </c>
      <c r="N46" s="53">
        <f>SUM(N10:N45)</f>
        <v>23500</v>
      </c>
      <c r="O46" s="53">
        <f t="shared" si="45"/>
        <v>8531.25</v>
      </c>
      <c r="P46" s="54">
        <f>SUM(P10:P45)</f>
        <v>52687.5</v>
      </c>
      <c r="Q46" s="53"/>
      <c r="R46" s="53"/>
    </row>
    <row r="47" spans="2:20" x14ac:dyDescent="0.25">
      <c r="F47" s="28"/>
    </row>
    <row r="49" spans="2:10" x14ac:dyDescent="0.25">
      <c r="B49" s="16" t="s">
        <v>127</v>
      </c>
      <c r="C49" s="16"/>
      <c r="G49" s="21"/>
      <c r="H49" s="21"/>
    </row>
    <row r="50" spans="2:10" x14ac:dyDescent="0.25">
      <c r="B50" s="29" t="s">
        <v>128</v>
      </c>
      <c r="C50" s="29"/>
      <c r="G50" s="21"/>
      <c r="H50" s="21"/>
    </row>
    <row r="51" spans="2:10" x14ac:dyDescent="0.25">
      <c r="B51" s="29" t="s">
        <v>129</v>
      </c>
      <c r="C51" s="29"/>
      <c r="J51" s="69"/>
    </row>
    <row r="52" spans="2:10" x14ac:dyDescent="0.25">
      <c r="B52" s="16" t="s">
        <v>162</v>
      </c>
      <c r="C52" s="16"/>
    </row>
    <row r="53" spans="2:10" x14ac:dyDescent="0.25">
      <c r="B53" s="29" t="s">
        <v>158</v>
      </c>
    </row>
    <row r="54" spans="2:10" x14ac:dyDescent="0.25">
      <c r="B54" s="29" t="s">
        <v>159</v>
      </c>
    </row>
    <row r="55" spans="2:10" x14ac:dyDescent="0.25">
      <c r="I55" s="69"/>
    </row>
    <row r="58" spans="2:10" x14ac:dyDescent="0.25">
      <c r="J58" s="68"/>
    </row>
    <row r="59" spans="2:10" x14ac:dyDescent="0.25">
      <c r="J59" s="68"/>
    </row>
    <row r="60" spans="2:10" x14ac:dyDescent="0.25">
      <c r="I60" s="69"/>
      <c r="J60" s="69"/>
    </row>
  </sheetData>
  <sortState ref="B10:R34">
    <sortCondition descending="1" ref="G9"/>
  </sortState>
  <mergeCells count="3">
    <mergeCell ref="L3:L5"/>
    <mergeCell ref="I8:L8"/>
    <mergeCell ref="M8:Q8"/>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C670E10DC4B34B8D4A19085F53725C" ma:contentTypeVersion="11" ma:contentTypeDescription="Create a new document." ma:contentTypeScope="" ma:versionID="0eb69398627a200b4ab4ca208f10da5f">
  <xsd:schema xmlns:xsd="http://www.w3.org/2001/XMLSchema" xmlns:xs="http://www.w3.org/2001/XMLSchema" xmlns:p="http://schemas.microsoft.com/office/2006/metadata/properties" xmlns:ns3="717a5166-10f5-4363-a466-3da6b7d2f19f" xmlns:ns4="a127e860-7302-483d-be9d-449f1983a3df" targetNamespace="http://schemas.microsoft.com/office/2006/metadata/properties" ma:root="true" ma:fieldsID="94a4c54042a8cd36ac48f14e936f8a4b" ns3:_="" ns4:_="">
    <xsd:import namespace="717a5166-10f5-4363-a466-3da6b7d2f19f"/>
    <xsd:import namespace="a127e860-7302-483d-be9d-449f1983a3d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7a5166-10f5-4363-a466-3da6b7d2f19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27e860-7302-483d-be9d-449f1983a3d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63971F-0AAC-43B6-B8E3-F6DF5A3179A3}">
  <ds:schemaRefs>
    <ds:schemaRef ds:uri="http://schemas.microsoft.com/sharepoint/v3/contenttype/forms"/>
  </ds:schemaRefs>
</ds:datastoreItem>
</file>

<file path=customXml/itemProps2.xml><?xml version="1.0" encoding="utf-8"?>
<ds:datastoreItem xmlns:ds="http://schemas.openxmlformats.org/officeDocument/2006/customXml" ds:itemID="{8D028052-009F-4BFD-A585-4AA65C8A9A6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BCC534-E151-4BE0-B23C-378C725A9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7a5166-10f5-4363-a466-3da6b7d2f19f"/>
    <ds:schemaRef ds:uri="a127e860-7302-483d-be9d-449f1983a3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formats &amp; metrics</vt:lpstr>
      <vt:lpstr>RC formats</vt:lpstr>
      <vt:lpstr>Podcast Network RC prices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Andreea</dc:creator>
  <cp:keywords/>
  <dc:description/>
  <cp:lastModifiedBy>Windows User</cp:lastModifiedBy>
  <cp:revision/>
  <dcterms:created xsi:type="dcterms:W3CDTF">2019-10-18T09:37:43Z</dcterms:created>
  <dcterms:modified xsi:type="dcterms:W3CDTF">2020-03-04T14:39:53Z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0x010100BDC670E10DC4B34B8D4A19085F53725C</vt:lpwstr>
  </property>
</Properties>
</file>